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tabRatio="833" activeTab="5"/>
  </bookViews>
  <sheets>
    <sheet name="TUR KL" sheetId="1" r:id="rId1"/>
    <sheet name="REK" sheetId="2" r:id="rId2"/>
    <sheet name="SO2 kl" sheetId="3" r:id="rId3"/>
    <sheet name="SO2 rek" sheetId="4" r:id="rId4"/>
    <sheet name="SO2 pol" sheetId="5" r:id="rId5"/>
    <sheet name="SO3 kl" sheetId="6" r:id="rId6"/>
    <sheet name="SO3 rek" sheetId="7" r:id="rId7"/>
    <sheet name="SO3 pol" sheetId="8" r:id="rId8"/>
  </sheets>
  <externalReferences>
    <externalReference r:id="rId11"/>
  </externalReferences>
  <definedNames>
    <definedName name="a" localSheetId="4">'SO2 pol'!#REF!</definedName>
    <definedName name="a">#REF!</definedName>
    <definedName name="BPK1" localSheetId="4">'SO2 pol'!#REF!</definedName>
    <definedName name="BPK1">#REF!</definedName>
    <definedName name="BPK2" localSheetId="4">'SO2 pol'!#REF!</definedName>
    <definedName name="BPK2">#REF!</definedName>
    <definedName name="BPK3" localSheetId="4">'SO2 pol'!#REF!</definedName>
    <definedName name="BPK3">#REF!</definedName>
    <definedName name="cisloobjektu">'SO2 kl'!$A$4</definedName>
    <definedName name="cislostavby">'SO2 kl'!$A$6</definedName>
    <definedName name="Datum">'SO2 kl'!$B$26</definedName>
    <definedName name="Dil">'SO2 rek'!$A$36</definedName>
    <definedName name="Dodavka">'SO2 rek'!$G$38</definedName>
    <definedName name="Dodavka0" localSheetId="4">'SO2 pol'!#REF!</definedName>
    <definedName name="Dodavka0">#REF!</definedName>
    <definedName name="HSV">'SO2 rek'!$E$38</definedName>
    <definedName name="HSV0" localSheetId="4">'SO2 pol'!#REF!</definedName>
    <definedName name="HSV0">#REF!</definedName>
    <definedName name="HZS">'SO2 rek'!$I$38</definedName>
    <definedName name="HZS0" localSheetId="4">'SO2 pol'!#REF!</definedName>
    <definedName name="HZS0">#REF!</definedName>
    <definedName name="JKSO">'SO2 kl'!$F$4</definedName>
    <definedName name="MJ">'SO2 kl'!$G$4</definedName>
    <definedName name="Mont">'SO2 rek'!$H$38</definedName>
    <definedName name="Montaz0" localSheetId="4">'SO2 pol'!#REF!</definedName>
    <definedName name="Montaz0">#REF!</definedName>
    <definedName name="NazevDilu">'SO2 rek'!$B$36</definedName>
    <definedName name="nazevobjektu">'SO2 kl'!$C$4</definedName>
    <definedName name="nazevstavby">'SO2 kl'!$C$6</definedName>
    <definedName name="_xlnm.Print_Titles" localSheetId="4">'SO2 pol'!$1:$4</definedName>
    <definedName name="_xlnm.Print_Titles" localSheetId="3">'SO2 rek'!$1:$36</definedName>
    <definedName name="Objednatel">'SO2 kl'!$C$8</definedName>
    <definedName name="_xlnm.Print_Area" localSheetId="1">'REK'!$A$1:$I$66</definedName>
    <definedName name="_xlnm.Print_Area" localSheetId="2">'SO2 kl'!$A$1:$G$45</definedName>
    <definedName name="_xlnm.Print_Area" localSheetId="4">'SO2 pol'!$A$1:$G$57</definedName>
    <definedName name="_xlnm.Print_Area" localSheetId="3">'SO2 rek'!$A$1:$I$64</definedName>
    <definedName name="_xlnm.Print_Area" localSheetId="5">'SO3 kl'!$A$1:$G$44</definedName>
    <definedName name="_xlnm.Print_Area" localSheetId="7">'SO3 pol'!$A$1:$G$50</definedName>
    <definedName name="_xlnm.Print_Area" localSheetId="6">'SO3 rek'!$A$1:$I$65</definedName>
    <definedName name="_xlnm.Print_Area" localSheetId="0">'TUR KL'!$A$1:$G$44</definedName>
    <definedName name="PocetMJ">'SO2 kl'!$G$7</definedName>
    <definedName name="Poznamka">'SO2 kl'!$B$36</definedName>
    <definedName name="Projektant">'SO2 kl'!$C$7</definedName>
    <definedName name="PSV">'SO2 rek'!$F$38</definedName>
    <definedName name="PSV0" localSheetId="4">'SO2 pol'!#REF!</definedName>
    <definedName name="PSV0">#REF!</definedName>
    <definedName name="SazbaDPH1">'SO2 kl'!$C$29</definedName>
    <definedName name="SazbaDPH2">'SO2 kl'!$C$31</definedName>
    <definedName name="SloupecCC" localSheetId="4">'SO2 pol'!#REF!</definedName>
    <definedName name="SloupecCC">#REF!</definedName>
    <definedName name="SloupecCisloPol" localSheetId="4">'SO2 pol'!#REF!</definedName>
    <definedName name="SloupecCisloPol">#REF!</definedName>
    <definedName name="SloupecJC" localSheetId="4">'SO2 pol'!#REF!</definedName>
    <definedName name="SloupecJC">#REF!</definedName>
    <definedName name="SloupecMJ" localSheetId="4">'SO2 pol'!#REF!</definedName>
    <definedName name="SloupecMJ">#REF!</definedName>
    <definedName name="SloupecMnozstvi" localSheetId="4">'SO2 pol'!#REF!</definedName>
    <definedName name="SloupecMnozstvi">#REF!</definedName>
    <definedName name="SloupecNazPol" localSheetId="4">'SO2 pol'!#REF!</definedName>
    <definedName name="SloupecNazPol">#REF!</definedName>
    <definedName name="SloupecPC" localSheetId="4">'SO2 pol'!#REF!</definedName>
    <definedName name="SloupecPC">#REF!</definedName>
    <definedName name="SO01" localSheetId="4">#REF!</definedName>
    <definedName name="SO01">#REF!</definedName>
    <definedName name="solver_lin" localSheetId="4" hidden="1">0</definedName>
    <definedName name="solver_num" localSheetId="4" hidden="1">0</definedName>
    <definedName name="solver_opt" localSheetId="4" hidden="1">'SO2 pol'!#REF!</definedName>
    <definedName name="solver_typ" localSheetId="4" hidden="1">1</definedName>
    <definedName name="solver_val" localSheetId="4" hidden="1">0</definedName>
    <definedName name="Typ" localSheetId="4">'SO2 pol'!#REF!</definedName>
    <definedName name="Typ">#REF!</definedName>
    <definedName name="VRN">'SO2 rek'!$H$64</definedName>
    <definedName name="VRNKc" localSheetId="4">'SO2 rek'!#REF!</definedName>
    <definedName name="VRNKc">'SO2 rek'!#REF!</definedName>
    <definedName name="VRNnazev" localSheetId="4">'SO2 rek'!#REF!</definedName>
    <definedName name="VRNnazev">'SO2 rek'!#REF!</definedName>
    <definedName name="VRNproc" localSheetId="4">'SO2 rek'!#REF!</definedName>
    <definedName name="VRNproc">'SO2 rek'!#REF!</definedName>
    <definedName name="VRNzakl" localSheetId="4">'SO2 rek'!#REF!</definedName>
    <definedName name="VRNzakl">'SO2 rek'!#REF!</definedName>
    <definedName name="Zakazka">'SO2 kl'!$G$9</definedName>
    <definedName name="Zaklad22">'SO2 kl'!$F$31</definedName>
    <definedName name="Zaklad5">'SO2 kl'!$F$29</definedName>
    <definedName name="Zhotovitel">'SO2 kl'!$E$11</definedName>
  </definedNames>
  <calcPr fullCalcOnLoad="1"/>
</workbook>
</file>

<file path=xl/sharedStrings.xml><?xml version="1.0" encoding="utf-8"?>
<sst xmlns="http://schemas.openxmlformats.org/spreadsheetml/2006/main" count="654" uniqueCount="150">
  <si>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</si>
  <si>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</si>
  <si>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</si>
  <si>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</si>
  <si>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</si>
  <si>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</si>
  <si>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</si>
  <si>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</si>
  <si>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</si>
  <si>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</si>
  <si>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</si>
  <si>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</si>
  <si>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</si>
  <si>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</si>
  <si>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</si>
  <si>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</si>
  <si>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</si>
  <si>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</si>
  <si>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</si>
  <si>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</si>
  <si>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</si>
  <si>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</si>
  <si>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</si>
  <si>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</si>
  <si>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</si>
  <si>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</si>
  <si>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</si>
  <si>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</si>
  <si>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</si>
  <si>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</si>
  <si>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</si>
  <si>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</si>
  <si>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</si>
  <si>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</si>
  <si>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</si>
  <si>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</si>
  <si>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</si>
  <si>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</si>
  <si>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</si>
  <si>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</si>
  <si>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</si>
  <si>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</si>
  <si>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</si>
  <si>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</si>
  <si>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</si>
  <si>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</si>
  <si>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</si>
  <si>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</si>
  <si>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</si>
  <si>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</si>
  <si>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</si>
  <si>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</si>
  <si>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</si>
  <si>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</si>
  <si>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</si>
  <si>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</si>
  <si>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</si>
  <si>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</si>
  <si>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</si>
  <si>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</si>
  <si>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</si>
  <si>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</si>
  <si>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</si>
  <si>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</si>
  <si>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</si>
  <si>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</si>
  <si>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</si>
  <si>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</si>
  <si>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</si>
  <si>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</si>
  <si>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2</t>
  </si>
  <si>
    <t>Cenový návrh</t>
  </si>
  <si>
    <t>m3</t>
  </si>
  <si>
    <t>t</t>
  </si>
  <si>
    <t>m2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</si>
  <si>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</si>
  <si>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</si>
  <si>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</si>
  <si>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</si>
  <si>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</si>
  <si>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</si>
  <si>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Rezerva rozpočtu</t>
  </si>
  <si>
    <t>Vytyčení stavby</t>
  </si>
  <si>
    <t>CELKEM HSV</t>
  </si>
  <si>
    <t>Stavební díl:</t>
  </si>
  <si>
    <t>m</t>
  </si>
  <si>
    <t>kus</t>
  </si>
  <si>
    <t xml:space="preserve">Vytyčení sítí   </t>
  </si>
  <si>
    <t xml:space="preserve">Geodetické práce - vytyčení, zaměření   </t>
  </si>
  <si>
    <t xml:space="preserve">Hloubení jam zapažených v hornině tř. 3 objemu do 100 m3   </t>
  </si>
  <si>
    <t xml:space="preserve">Příplatek za lepivost u hloubení jam zapažených v hornině tř. 3   </t>
  </si>
  <si>
    <t xml:space="preserve">Zřízení příložného pažení a rozepření stěn rýh hl do 4 m   </t>
  </si>
  <si>
    <t xml:space="preserve">Odstranění příložného pažení a rozepření stěn rýh hl do 4 m   </t>
  </si>
  <si>
    <t xml:space="preserve">Vodorovné přemístění do 10000 m výkopku z horniny tř. 1 až 4   </t>
  </si>
  <si>
    <t xml:space="preserve">Uložení sypaniny na skládky   </t>
  </si>
  <si>
    <t xml:space="preserve">Poplatek za uložení odpadu ze sypaniny na skládce (skládkovné)   </t>
  </si>
  <si>
    <t xml:space="preserve">Obsyp objektů bez prohození sypaniny z hornin tř. 1 až 4 uloženým do 30 m od kraje objektu   </t>
  </si>
  <si>
    <t xml:space="preserve">kamenivo přírodní těžené pro stavební účely  PTK  (drobné, hrubé, štěrkopísky) kamenivo mimo normu zásypový materiál   </t>
  </si>
  <si>
    <t>1 Zemní práce</t>
  </si>
  <si>
    <t>Základy</t>
  </si>
  <si>
    <t xml:space="preserve">Lože pro trativody z betonu prostého   </t>
  </si>
  <si>
    <t xml:space="preserve">Trativody z drenážních trubek plastových flexibilních D 100 mm bez lože   </t>
  </si>
  <si>
    <t>2 Základy</t>
  </si>
  <si>
    <t>4</t>
  </si>
  <si>
    <t xml:space="preserve">Komunikace   </t>
  </si>
  <si>
    <t xml:space="preserve">Podklad z kameniva hrubého drceného vel. 32-63 mm tl 150 mm   </t>
  </si>
  <si>
    <t xml:space="preserve">Podklad ze štěrkodrtě ŠD tl 50 mm   </t>
  </si>
  <si>
    <t xml:space="preserve">Kladení zámkové dlažby komunikací pro pěší tl 60 mm skupiny A pl do 50 m2   </t>
  </si>
  <si>
    <t xml:space="preserve">4 Komunikace   </t>
  </si>
  <si>
    <t>5</t>
  </si>
  <si>
    <t xml:space="preserve">Ostatní konstrukce a práce-bourání   </t>
  </si>
  <si>
    <t xml:space="preserve">Přesun hmot  </t>
  </si>
  <si>
    <t xml:space="preserve">Osazení obrubníku betonového stojatého s boční opěrou do lože z betonu prostého   </t>
  </si>
  <si>
    <t>6</t>
  </si>
  <si>
    <t xml:space="preserve">Úprava pláně v hornině tř. 1 až 4 se zhutněním   </t>
  </si>
  <si>
    <t xml:space="preserve">6 Práce a dodávky PSV   </t>
  </si>
  <si>
    <t>ks</t>
  </si>
  <si>
    <t xml:space="preserve">Zarovnání styčné plochy podkladu nebo krytu živičného tl do 200 mm   </t>
  </si>
  <si>
    <t xml:space="preserve">Vodorovná doprava vybouraných hmot do 1 km   </t>
  </si>
  <si>
    <t xml:space="preserve">Poplatek za uložení odpadu z asfaltových povrchů na skládce (skládkovné)   </t>
  </si>
  <si>
    <t xml:space="preserve">Přesun hmot pro nádrže a jímky ČOV, zásobníky a jámy mimo zemědělských betonové v do 25 m   </t>
  </si>
  <si>
    <t xml:space="preserve">Řezání stávajícího živičného krytu hl do 150 mm  (1,5*2+8,75) </t>
  </si>
  <si>
    <t>Práce a dodávky PSV</t>
  </si>
  <si>
    <t>Celková prohlídka elektrického rozvodu a zařízení do 100 000,-Kč</t>
  </si>
  <si>
    <t xml:space="preserve">Sejmutí ornice s přemístěním na vzdálenost do 50 m   </t>
  </si>
  <si>
    <t>2 "podzemní kontejner+vyprazdňovací systém 2 háky+chodníková plošina+sloupec pro vhazování odpadu"  vč. bet. prefabrikátu o objemu 5 m3</t>
  </si>
  <si>
    <t>1 "podzemní kontejner+vyprazdňovací systém 2 háky+chodníková plošina+sloupec pro vhazování odpadu"   vč. bet prefabrikátu o objemu 3m3</t>
  </si>
  <si>
    <t>Řezání silničních obrubníků</t>
  </si>
  <si>
    <t>Zřízení staveništního oplocení v= 2,00 m</t>
  </si>
  <si>
    <t xml:space="preserve">Odstranění podkladu plochy do 15 m2 živičných tl 150 mm při překopech inž sítí   </t>
  </si>
  <si>
    <t>SO2 - Turnov</t>
  </si>
  <si>
    <t xml:space="preserve">Základové lože z kameniva fr. 16 -32  </t>
  </si>
  <si>
    <t>Přeložení lampy V.O. včtně spojky</t>
  </si>
  <si>
    <t xml:space="preserve">Dlažba se zámkem  20x16,5x6 cm šedá  </t>
  </si>
  <si>
    <t xml:space="preserve">Rozebrání betonových obrukníků   </t>
  </si>
  <si>
    <t xml:space="preserve">Svislé přemístění výkopku z horniny tř. 1 až 4 hl výkopu do 50 m   </t>
  </si>
  <si>
    <t xml:space="preserve">Obrubník betonový, šedý 500x100x250   </t>
  </si>
  <si>
    <t xml:space="preserve">Obrubník silniční, šedý 1000x150x30 cm   </t>
  </si>
  <si>
    <t>SO3 - Turnov</t>
  </si>
  <si>
    <t xml:space="preserve">Odkopávky přemístěním na vzdálenost do 1000 m   </t>
  </si>
  <si>
    <t>Rozebrání zámk.dlažby 8 cm a podkladu, nad 200 m2 bez nakládání a odvozu na skládku</t>
  </si>
  <si>
    <t xml:space="preserve">obrubník betonový, šedý 500x100x250   </t>
  </si>
  <si>
    <t>Řezání  obrubníků</t>
  </si>
  <si>
    <t>SO 2 - Turnov</t>
  </si>
  <si>
    <t>CELKEM  STAVBA</t>
  </si>
  <si>
    <t>CELKEM PSV</t>
  </si>
  <si>
    <t>SD Turnov</t>
  </si>
  <si>
    <t>SO2 - Turnov, SO3 - Turnov</t>
  </si>
  <si>
    <t>CENA ZA STAVBU CELKEM</t>
  </si>
  <si>
    <t>Podzemní kontejnery na TKO  Turnov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</si>
</sst>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;\-#,##0.000"/>
    <numFmt numFmtId="170" formatCode="###0.000;\-###0.000"/>
    <numFmt numFmtId="171" formatCode="#,##0.0"/>
    <numFmt numFmtId="172" formatCode="_-* #,##0\ _K_č_-;\-* #,##0\ _K_č_-;_-* &quot;- &quot;_K_č_-;_-@_-"/>
    <numFmt numFmtId="173" formatCode="_ * #,##0_ ;_ * \-#,##0_ ;_ * \-_ ;_ @_ "/>
    <numFmt numFmtId="174" formatCode="_ * #,##0.00_ ;_ * \-#,##0.00_ ;_ * \-??_ ;_ @_ "/>
    <numFmt numFmtId="175" formatCode="_ &quot;Fr. &quot;* #,##0_ ;_ &quot;Fr. &quot;* \-#,##0_ ;_ &quot;Fr. &quot;* \-_ ;_ @_ "/>
    <numFmt numFmtId="176" formatCode="_ &quot;Fr. &quot;* #,##0.00_ ;_ &quot;Fr. &quot;* \-#,##0.00_ ;_ &quot;Fr. &quot;* \-??_ ;_ @_ "/>
    <numFmt numFmtId="177" formatCode="#,##0.00;\-#,##0.00"/>
  </numFmts>
  <fonts count="6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2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2"/>
      <name val="formata"/>
      <family val="0"/>
    </font>
    <font>
      <b/>
      <sz val="24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172" fontId="39" fillId="0" borderId="0" applyFill="0" applyBorder="0" applyAlignment="0" applyProtection="0"/>
    <xf numFmtId="172" fontId="39" fillId="0" borderId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72" fontId="39" fillId="0" borderId="0" applyFill="0" applyBorder="0" applyAlignment="0" applyProtection="0"/>
    <xf numFmtId="0" fontId="23" fillId="0" borderId="0">
      <alignment/>
      <protection/>
    </xf>
    <xf numFmtId="172" fontId="39" fillId="0" borderId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172" fontId="39" fillId="0" borderId="0" applyFill="0" applyBorder="0" applyAlignment="0" applyProtection="0"/>
    <xf numFmtId="0" fontId="51" fillId="2" borderId="0" applyNumberFormat="0" applyBorder="0" applyAlignment="0" applyProtection="0"/>
    <xf numFmtId="0" fontId="12" fillId="3" borderId="0" applyNumberFormat="0" applyBorder="0" applyAlignment="0" applyProtection="0"/>
    <xf numFmtId="0" fontId="51" fillId="4" borderId="0" applyNumberFormat="0" applyBorder="0" applyAlignment="0" applyProtection="0"/>
    <xf numFmtId="0" fontId="12" fillId="5" borderId="0" applyNumberFormat="0" applyBorder="0" applyAlignment="0" applyProtection="0"/>
    <xf numFmtId="0" fontId="51" fillId="6" borderId="0" applyNumberFormat="0" applyBorder="0" applyAlignment="0" applyProtection="0"/>
    <xf numFmtId="0" fontId="12" fillId="7" borderId="0" applyNumberFormat="0" applyBorder="0" applyAlignment="0" applyProtection="0"/>
    <xf numFmtId="0" fontId="51" fillId="8" borderId="0" applyNumberFormat="0" applyBorder="0" applyAlignment="0" applyProtection="0"/>
    <xf numFmtId="0" fontId="12" fillId="9" borderId="0" applyNumberFormat="0" applyBorder="0" applyAlignment="0" applyProtection="0"/>
    <xf numFmtId="0" fontId="51" fillId="10" borderId="0" applyNumberFormat="0" applyBorder="0" applyAlignment="0" applyProtection="0"/>
    <xf numFmtId="0" fontId="12" fillId="11" borderId="0" applyNumberFormat="0" applyBorder="0" applyAlignment="0" applyProtection="0"/>
    <xf numFmtId="0" fontId="51" fillId="12" borderId="0" applyNumberFormat="0" applyBorder="0" applyAlignment="0" applyProtection="0"/>
    <xf numFmtId="0" fontId="12" fillId="7" borderId="0" applyNumberFormat="0" applyBorder="0" applyAlignment="0" applyProtection="0"/>
    <xf numFmtId="0" fontId="51" fillId="13" borderId="0" applyNumberFormat="0" applyBorder="0" applyAlignment="0" applyProtection="0"/>
    <xf numFmtId="0" fontId="12" fillId="11" borderId="0" applyNumberFormat="0" applyBorder="0" applyAlignment="0" applyProtection="0"/>
    <xf numFmtId="0" fontId="51" fillId="14" borderId="0" applyNumberFormat="0" applyBorder="0" applyAlignment="0" applyProtection="0"/>
    <xf numFmtId="0" fontId="12" fillId="5" borderId="0" applyNumberFormat="0" applyBorder="0" applyAlignment="0" applyProtection="0"/>
    <xf numFmtId="0" fontId="51" fillId="15" borderId="0" applyNumberFormat="0" applyBorder="0" applyAlignment="0" applyProtection="0"/>
    <xf numFmtId="0" fontId="12" fillId="16" borderId="0" applyNumberFormat="0" applyBorder="0" applyAlignment="0" applyProtection="0"/>
    <xf numFmtId="0" fontId="51" fillId="17" borderId="0" applyNumberFormat="0" applyBorder="0" applyAlignment="0" applyProtection="0"/>
    <xf numFmtId="0" fontId="12" fillId="18" borderId="0" applyNumberFormat="0" applyBorder="0" applyAlignment="0" applyProtection="0"/>
    <xf numFmtId="0" fontId="51" fillId="19" borderId="0" applyNumberFormat="0" applyBorder="0" applyAlignment="0" applyProtection="0"/>
    <xf numFmtId="0" fontId="12" fillId="11" borderId="0" applyNumberFormat="0" applyBorder="0" applyAlignment="0" applyProtection="0"/>
    <xf numFmtId="0" fontId="51" fillId="20" borderId="0" applyNumberFormat="0" applyBorder="0" applyAlignment="0" applyProtection="0"/>
    <xf numFmtId="0" fontId="12" fillId="7" borderId="0" applyNumberFormat="0" applyBorder="0" applyAlignment="0" applyProtection="0"/>
    <xf numFmtId="0" fontId="52" fillId="21" borderId="0" applyNumberFormat="0" applyBorder="0" applyAlignment="0" applyProtection="0"/>
    <xf numFmtId="0" fontId="13" fillId="11" borderId="0" applyNumberFormat="0" applyBorder="0" applyAlignment="0" applyProtection="0"/>
    <xf numFmtId="0" fontId="52" fillId="22" borderId="0" applyNumberFormat="0" applyBorder="0" applyAlignment="0" applyProtection="0"/>
    <xf numFmtId="0" fontId="13" fillId="23" borderId="0" applyNumberFormat="0" applyBorder="0" applyAlignment="0" applyProtection="0"/>
    <xf numFmtId="0" fontId="52" fillId="24" borderId="0" applyNumberFormat="0" applyBorder="0" applyAlignment="0" applyProtection="0"/>
    <xf numFmtId="0" fontId="13" fillId="25" borderId="0" applyNumberFormat="0" applyBorder="0" applyAlignment="0" applyProtection="0"/>
    <xf numFmtId="0" fontId="52" fillId="26" borderId="0" applyNumberFormat="0" applyBorder="0" applyAlignment="0" applyProtection="0"/>
    <xf numFmtId="0" fontId="13" fillId="18" borderId="0" applyNumberFormat="0" applyBorder="0" applyAlignment="0" applyProtection="0"/>
    <xf numFmtId="0" fontId="52" fillId="27" borderId="0" applyNumberFormat="0" applyBorder="0" applyAlignment="0" applyProtection="0"/>
    <xf numFmtId="0" fontId="13" fillId="11" borderId="0" applyNumberFormat="0" applyBorder="0" applyAlignment="0" applyProtection="0"/>
    <xf numFmtId="0" fontId="52" fillId="28" borderId="0" applyNumberFormat="0" applyBorder="0" applyAlignment="0" applyProtection="0"/>
    <xf numFmtId="0" fontId="13" fillId="5" borderId="0" applyNumberFormat="0" applyBorder="0" applyAlignment="0" applyProtection="0"/>
    <xf numFmtId="0" fontId="53" fillId="0" borderId="1" applyNumberFormat="0" applyFill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172" fontId="39" fillId="0" borderId="0" applyFill="0" applyBorder="0" applyAlignment="0" applyProtection="0"/>
    <xf numFmtId="41" fontId="0" fillId="0" borderId="0" applyFont="0" applyFill="0" applyBorder="0" applyAlignment="0" applyProtection="0"/>
    <xf numFmtId="173" fontId="39" fillId="0" borderId="0" applyFill="0" applyBorder="0" applyAlignment="0" applyProtection="0"/>
    <xf numFmtId="174" fontId="39" fillId="0" borderId="0" applyFill="0" applyBorder="0" applyAlignment="0" applyProtection="0"/>
    <xf numFmtId="0" fontId="7" fillId="0" borderId="0">
      <alignment/>
      <protection/>
    </xf>
    <xf numFmtId="0" fontId="0" fillId="0" borderId="0" applyProtection="0">
      <alignment/>
    </xf>
    <xf numFmtId="0" fontId="40" fillId="0" borderId="0">
      <alignment/>
      <protection/>
    </xf>
    <xf numFmtId="0" fontId="54" fillId="29" borderId="0" applyNumberFormat="0" applyBorder="0" applyAlignment="0" applyProtection="0"/>
    <xf numFmtId="0" fontId="15" fillId="30" borderId="0" applyNumberFormat="0" applyBorder="0" applyAlignment="0" applyProtection="0"/>
    <xf numFmtId="0" fontId="55" fillId="31" borderId="3" applyNumberFormat="0" applyAlignment="0" applyProtection="0"/>
    <xf numFmtId="0" fontId="16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29" fillId="0" borderId="6" applyNumberFormat="0" applyFill="0" applyAlignment="0" applyProtection="0"/>
    <xf numFmtId="0" fontId="57" fillId="0" borderId="7" applyNumberFormat="0" applyFill="0" applyAlignment="0" applyProtection="0"/>
    <xf numFmtId="0" fontId="30" fillId="0" borderId="8" applyNumberFormat="0" applyFill="0" applyAlignment="0" applyProtection="0"/>
    <xf numFmtId="0" fontId="58" fillId="0" borderId="9" applyNumberFormat="0" applyFill="0" applyAlignment="0" applyProtection="0"/>
    <xf numFmtId="0" fontId="31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33" fillId="16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4" borderId="11" applyNumberFormat="0" applyFont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18" fillId="0" borderId="14" applyNumberFormat="0" applyFill="0" applyAlignment="0" applyProtection="0"/>
    <xf numFmtId="0" fontId="62" fillId="35" borderId="0" applyNumberFormat="0" applyBorder="0" applyAlignment="0" applyProtection="0"/>
    <xf numFmtId="0" fontId="17" fillId="11" borderId="0" applyNumberFormat="0" applyBorder="0" applyAlignment="0" applyProtection="0"/>
    <xf numFmtId="0" fontId="23" fillId="0" borderId="0">
      <alignment/>
      <protection/>
    </xf>
    <xf numFmtId="0" fontId="1" fillId="36" borderId="0">
      <alignment horizontal="left"/>
      <protection/>
    </xf>
    <xf numFmtId="0" fontId="4" fillId="36" borderId="0">
      <alignment/>
      <protection/>
    </xf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171" fontId="26" fillId="0" borderId="15">
      <alignment horizontal="right" vertical="center"/>
      <protection/>
    </xf>
    <xf numFmtId="0" fontId="64" fillId="37" borderId="16" applyNumberFormat="0" applyAlignment="0" applyProtection="0"/>
    <xf numFmtId="0" fontId="19" fillId="16" borderId="17" applyNumberFormat="0" applyAlignment="0" applyProtection="0"/>
    <xf numFmtId="0" fontId="65" fillId="38" borderId="16" applyNumberFormat="0" applyAlignment="0" applyProtection="0"/>
    <xf numFmtId="0" fontId="34" fillId="39" borderId="17" applyNumberFormat="0" applyAlignment="0" applyProtection="0"/>
    <xf numFmtId="0" fontId="66" fillId="38" borderId="18" applyNumberFormat="0" applyAlignment="0" applyProtection="0"/>
    <xf numFmtId="0" fontId="20" fillId="39" borderId="19" applyNumberFormat="0" applyAlignment="0" applyProtection="0"/>
    <xf numFmtId="0" fontId="6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5" fontId="39" fillId="0" borderId="0" applyFill="0" applyBorder="0" applyAlignment="0" applyProtection="0"/>
    <xf numFmtId="176" fontId="39" fillId="0" borderId="0" applyFill="0" applyBorder="0" applyAlignment="0" applyProtection="0"/>
    <xf numFmtId="0" fontId="0" fillId="0" borderId="0">
      <alignment/>
      <protection/>
    </xf>
    <xf numFmtId="0" fontId="52" fillId="40" borderId="0" applyNumberFormat="0" applyBorder="0" applyAlignment="0" applyProtection="0"/>
    <xf numFmtId="0" fontId="13" fillId="41" borderId="0" applyNumberFormat="0" applyBorder="0" applyAlignment="0" applyProtection="0"/>
    <xf numFmtId="0" fontId="52" fillId="42" borderId="0" applyNumberFormat="0" applyBorder="0" applyAlignment="0" applyProtection="0"/>
    <xf numFmtId="0" fontId="13" fillId="23" borderId="0" applyNumberFormat="0" applyBorder="0" applyAlignment="0" applyProtection="0"/>
    <xf numFmtId="0" fontId="52" fillId="43" borderId="0" applyNumberFormat="0" applyBorder="0" applyAlignment="0" applyProtection="0"/>
    <xf numFmtId="0" fontId="13" fillId="25" borderId="0" applyNumberFormat="0" applyBorder="0" applyAlignment="0" applyProtection="0"/>
    <xf numFmtId="0" fontId="52" fillId="44" borderId="0" applyNumberFormat="0" applyBorder="0" applyAlignment="0" applyProtection="0"/>
    <xf numFmtId="0" fontId="13" fillId="45" borderId="0" applyNumberFormat="0" applyBorder="0" applyAlignment="0" applyProtection="0"/>
    <xf numFmtId="0" fontId="52" fillId="46" borderId="0" applyNumberFormat="0" applyBorder="0" applyAlignment="0" applyProtection="0"/>
    <xf numFmtId="0" fontId="13" fillId="47" borderId="0" applyNumberFormat="0" applyBorder="0" applyAlignment="0" applyProtection="0"/>
    <xf numFmtId="0" fontId="52" fillId="48" borderId="0" applyNumberFormat="0" applyBorder="0" applyAlignment="0" applyProtection="0"/>
    <xf numFmtId="0" fontId="13" fillId="49" borderId="0" applyNumberFormat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5" fillId="50" borderId="24" xfId="0" applyNumberFormat="1" applyFont="1" applyFill="1" applyBorder="1" applyAlignment="1">
      <alignment/>
    </xf>
    <xf numFmtId="49" fontId="0" fillId="50" borderId="25" xfId="0" applyNumberFormat="1" applyFill="1" applyBorder="1" applyAlignment="1">
      <alignment/>
    </xf>
    <xf numFmtId="0" fontId="3" fillId="50" borderId="0" xfId="0" applyFont="1" applyFill="1" applyBorder="1" applyAlignment="1">
      <alignment/>
    </xf>
    <xf numFmtId="0" fontId="0" fillId="5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0" fillId="0" borderId="32" xfId="0" applyNumberFormat="1" applyBorder="1" applyAlignment="1">
      <alignment horizontal="left"/>
    </xf>
    <xf numFmtId="0" fontId="0" fillId="0" borderId="30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3" fontId="0" fillId="0" borderId="0" xfId="0" applyNumberFormat="1" applyAlignment="1">
      <alignment/>
    </xf>
    <xf numFmtId="0" fontId="4" fillId="0" borderId="37" xfId="0" applyFont="1" applyBorder="1" applyAlignment="1">
      <alignment horizontal="centerContinuous" vertical="center"/>
    </xf>
    <xf numFmtId="0" fontId="7" fillId="0" borderId="38" xfId="0" applyFont="1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1" fillId="0" borderId="40" xfId="0" applyFont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0" fontId="0" fillId="0" borderId="41" xfId="0" applyBorder="1" applyAlignment="1">
      <alignment horizontal="centerContinuous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3" fontId="0" fillId="0" borderId="34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33" xfId="0" applyFont="1" applyBorder="1" applyAlignment="1">
      <alignment/>
    </xf>
    <xf numFmtId="3" fontId="0" fillId="0" borderId="52" xfId="0" applyNumberFormat="1" applyBorder="1" applyAlignment="1">
      <alignment/>
    </xf>
    <xf numFmtId="0" fontId="0" fillId="0" borderId="53" xfId="0" applyBorder="1" applyAlignment="1">
      <alignment/>
    </xf>
    <xf numFmtId="3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30" xfId="0" applyNumberFormat="1" applyBorder="1" applyAlignment="1">
      <alignment horizontal="right"/>
    </xf>
    <xf numFmtId="167" fontId="0" fillId="0" borderId="34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50" borderId="53" xfId="0" applyFont="1" applyFill="1" applyBorder="1" applyAlignment="1">
      <alignment/>
    </xf>
    <xf numFmtId="0" fontId="7" fillId="50" borderId="54" xfId="0" applyFont="1" applyFill="1" applyBorder="1" applyAlignment="1">
      <alignment/>
    </xf>
    <xf numFmtId="0" fontId="7" fillId="50" borderId="57" xfId="0" applyFont="1" applyFill="1" applyBorder="1" applyAlignment="1">
      <alignment/>
    </xf>
    <xf numFmtId="167" fontId="7" fillId="50" borderId="54" xfId="0" applyNumberFormat="1" applyFont="1" applyFill="1" applyBorder="1" applyAlignment="1">
      <alignment/>
    </xf>
    <xf numFmtId="0" fontId="7" fillId="50" borderId="5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59" xfId="94" applyBorder="1">
      <alignment/>
      <protection/>
    </xf>
    <xf numFmtId="0" fontId="0" fillId="0" borderId="60" xfId="94" applyFont="1" applyBorder="1">
      <alignment/>
      <protection/>
    </xf>
    <xf numFmtId="0" fontId="0" fillId="0" borderId="59" xfId="0" applyNumberFormat="1" applyBorder="1" applyAlignment="1">
      <alignment horizontal="left"/>
    </xf>
    <xf numFmtId="0" fontId="0" fillId="0" borderId="61" xfId="0" applyNumberFormat="1" applyBorder="1" applyAlignment="1">
      <alignment/>
    </xf>
    <xf numFmtId="0" fontId="3" fillId="0" borderId="62" xfId="94" applyFont="1" applyBorder="1">
      <alignment/>
      <protection/>
    </xf>
    <xf numFmtId="0" fontId="0" fillId="0" borderId="62" xfId="94" applyBorder="1">
      <alignment/>
      <protection/>
    </xf>
    <xf numFmtId="0" fontId="0" fillId="0" borderId="62" xfId="94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" fillId="32" borderId="41" xfId="0" applyFont="1" applyFill="1" applyBorder="1" applyAlignment="1">
      <alignment/>
    </xf>
    <xf numFmtId="0" fontId="1" fillId="32" borderId="42" xfId="0" applyFont="1" applyFill="1" applyBorder="1" applyAlignment="1">
      <alignment/>
    </xf>
    <xf numFmtId="0" fontId="1" fillId="32" borderId="63" xfId="0" applyFont="1" applyFill="1" applyBorder="1" applyAlignment="1">
      <alignment/>
    </xf>
    <xf numFmtId="0" fontId="1" fillId="32" borderId="64" xfId="0" applyFont="1" applyFill="1" applyBorder="1" applyAlignment="1">
      <alignment/>
    </xf>
    <xf numFmtId="0" fontId="1" fillId="32" borderId="65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26" xfId="0" applyNumberFormat="1" applyFont="1" applyBorder="1" applyAlignment="1">
      <alignment/>
    </xf>
    <xf numFmtId="0" fontId="1" fillId="50" borderId="40" xfId="0" applyFont="1" applyFill="1" applyBorder="1" applyAlignment="1">
      <alignment/>
    </xf>
    <xf numFmtId="0" fontId="1" fillId="50" borderId="41" xfId="0" applyFont="1" applyFill="1" applyBorder="1" applyAlignment="1">
      <alignment/>
    </xf>
    <xf numFmtId="3" fontId="1" fillId="50" borderId="42" xfId="0" applyNumberFormat="1" applyFont="1" applyFill="1" applyBorder="1" applyAlignment="1">
      <alignment/>
    </xf>
    <xf numFmtId="3" fontId="1" fillId="50" borderId="63" xfId="0" applyNumberFormat="1" applyFont="1" applyFill="1" applyBorder="1" applyAlignment="1">
      <alignment/>
    </xf>
    <xf numFmtId="3" fontId="1" fillId="50" borderId="64" xfId="0" applyNumberFormat="1" applyFont="1" applyFill="1" applyBorder="1" applyAlignment="1">
      <alignment/>
    </xf>
    <xf numFmtId="3" fontId="1" fillId="50" borderId="6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51" borderId="46" xfId="0" applyFont="1" applyFill="1" applyBorder="1" applyAlignment="1">
      <alignment/>
    </xf>
    <xf numFmtId="0" fontId="1" fillId="51" borderId="47" xfId="0" applyFont="1" applyFill="1" applyBorder="1" applyAlignment="1">
      <alignment/>
    </xf>
    <xf numFmtId="0" fontId="0" fillId="51" borderId="66" xfId="0" applyFill="1" applyBorder="1" applyAlignment="1">
      <alignment/>
    </xf>
    <xf numFmtId="0" fontId="1" fillId="51" borderId="67" xfId="0" applyFont="1" applyFill="1" applyBorder="1" applyAlignment="1">
      <alignment horizontal="right"/>
    </xf>
    <xf numFmtId="0" fontId="1" fillId="51" borderId="47" xfId="0" applyFont="1" applyFill="1" applyBorder="1" applyAlignment="1">
      <alignment horizontal="right"/>
    </xf>
    <xf numFmtId="0" fontId="1" fillId="51" borderId="48" xfId="0" applyFont="1" applyFill="1" applyBorder="1" applyAlignment="1">
      <alignment horizontal="center"/>
    </xf>
    <xf numFmtId="4" fontId="6" fillId="51" borderId="47" xfId="0" applyNumberFormat="1" applyFont="1" applyFill="1" applyBorder="1" applyAlignment="1">
      <alignment horizontal="right"/>
    </xf>
    <xf numFmtId="4" fontId="6" fillId="51" borderId="66" xfId="0" applyNumberFormat="1" applyFont="1" applyFill="1" applyBorder="1" applyAlignment="1">
      <alignment horizontal="right"/>
    </xf>
    <xf numFmtId="0" fontId="0" fillId="0" borderId="51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68" xfId="0" applyFont="1" applyBorder="1" applyAlignment="1">
      <alignment/>
    </xf>
    <xf numFmtId="3" fontId="0" fillId="0" borderId="50" xfId="0" applyNumberFormat="1" applyFont="1" applyBorder="1" applyAlignment="1">
      <alignment horizontal="right"/>
    </xf>
    <xf numFmtId="166" fontId="0" fillId="0" borderId="69" xfId="0" applyNumberFormat="1" applyFont="1" applyBorder="1" applyAlignment="1">
      <alignment horizontal="right"/>
    </xf>
    <xf numFmtId="3" fontId="0" fillId="0" borderId="70" xfId="0" applyNumberFormat="1" applyFont="1" applyBorder="1" applyAlignment="1">
      <alignment horizontal="right"/>
    </xf>
    <xf numFmtId="4" fontId="0" fillId="0" borderId="44" xfId="0" applyNumberFormat="1" applyFont="1" applyBorder="1" applyAlignment="1">
      <alignment horizontal="right"/>
    </xf>
    <xf numFmtId="3" fontId="0" fillId="0" borderId="68" xfId="0" applyNumberFormat="1" applyFont="1" applyBorder="1" applyAlignment="1">
      <alignment horizontal="right"/>
    </xf>
    <xf numFmtId="0" fontId="0" fillId="50" borderId="53" xfId="0" applyFill="1" applyBorder="1" applyAlignment="1">
      <alignment/>
    </xf>
    <xf numFmtId="0" fontId="1" fillId="50" borderId="54" xfId="0" applyFont="1" applyFill="1" applyBorder="1" applyAlignment="1">
      <alignment/>
    </xf>
    <xf numFmtId="0" fontId="0" fillId="50" borderId="54" xfId="0" applyFill="1" applyBorder="1" applyAlignment="1">
      <alignment/>
    </xf>
    <xf numFmtId="4" fontId="0" fillId="50" borderId="71" xfId="0" applyNumberFormat="1" applyFill="1" applyBorder="1" applyAlignment="1">
      <alignment/>
    </xf>
    <xf numFmtId="4" fontId="0" fillId="50" borderId="53" xfId="0" applyNumberFormat="1" applyFill="1" applyBorder="1" applyAlignment="1">
      <alignment/>
    </xf>
    <xf numFmtId="4" fontId="0" fillId="50" borderId="5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94">
      <alignment/>
      <protection/>
    </xf>
    <xf numFmtId="0" fontId="0" fillId="0" borderId="0" xfId="94" applyAlignment="1">
      <alignment horizontal="right"/>
      <protection/>
    </xf>
    <xf numFmtId="0" fontId="0" fillId="0" borderId="0" xfId="94" applyNumberFormat="1">
      <alignment/>
      <protection/>
    </xf>
    <xf numFmtId="49" fontId="9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72" xfId="0" applyNumberFormat="1" applyFont="1" applyBorder="1" applyAlignment="1">
      <alignment/>
    </xf>
    <xf numFmtId="3" fontId="0" fillId="0" borderId="73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7" fillId="7" borderId="0" xfId="0" applyNumberFormat="1" applyFont="1" applyFill="1" applyBorder="1" applyAlignment="1">
      <alignment/>
    </xf>
    <xf numFmtId="0" fontId="10" fillId="7" borderId="0" xfId="0" applyFont="1" applyFill="1" applyBorder="1" applyAlignment="1">
      <alignment/>
    </xf>
    <xf numFmtId="0" fontId="0" fillId="0" borderId="59" xfId="94" applyFill="1" applyBorder="1" applyAlignment="1">
      <alignment horizontal="right"/>
      <protection/>
    </xf>
    <xf numFmtId="0" fontId="0" fillId="0" borderId="0" xfId="94" applyFont="1">
      <alignment/>
      <protection/>
    </xf>
    <xf numFmtId="0" fontId="23" fillId="0" borderId="0" xfId="94" applyFont="1">
      <alignment/>
      <protection/>
    </xf>
    <xf numFmtId="0" fontId="35" fillId="0" borderId="0" xfId="94" applyFont="1">
      <alignment/>
      <protection/>
    </xf>
    <xf numFmtId="0" fontId="36" fillId="0" borderId="0" xfId="94" applyFont="1" applyAlignment="1">
      <alignment wrapText="1"/>
      <protection/>
    </xf>
    <xf numFmtId="0" fontId="23" fillId="0" borderId="0" xfId="94" applyFont="1" applyBorder="1">
      <alignment/>
      <protection/>
    </xf>
    <xf numFmtId="3" fontId="23" fillId="0" borderId="0" xfId="94" applyNumberFormat="1" applyFont="1">
      <alignment/>
      <protection/>
    </xf>
    <xf numFmtId="0" fontId="37" fillId="0" borderId="0" xfId="94" applyFont="1" applyAlignment="1">
      <alignment/>
      <protection/>
    </xf>
    <xf numFmtId="0" fontId="38" fillId="0" borderId="0" xfId="94" applyFont="1" applyBorder="1">
      <alignment/>
      <protection/>
    </xf>
    <xf numFmtId="3" fontId="38" fillId="0" borderId="0" xfId="94" applyNumberFormat="1" applyFont="1" applyBorder="1" applyAlignment="1">
      <alignment horizontal="right"/>
      <protection/>
    </xf>
    <xf numFmtId="4" fontId="38" fillId="0" borderId="0" xfId="94" applyNumberFormat="1" applyFont="1" applyBorder="1">
      <alignment/>
      <protection/>
    </xf>
    <xf numFmtId="0" fontId="37" fillId="0" borderId="0" xfId="94" applyFont="1" applyBorder="1" applyAlignment="1">
      <alignment/>
      <protection/>
    </xf>
    <xf numFmtId="0" fontId="23" fillId="0" borderId="0" xfId="94" applyFont="1" applyBorder="1" applyAlignment="1">
      <alignment horizontal="right"/>
      <protection/>
    </xf>
    <xf numFmtId="0" fontId="26" fillId="0" borderId="59" xfId="94" applyFont="1" applyBorder="1">
      <alignment/>
      <protection/>
    </xf>
    <xf numFmtId="0" fontId="23" fillId="0" borderId="59" xfId="94" applyFont="1" applyBorder="1">
      <alignment/>
      <protection/>
    </xf>
    <xf numFmtId="0" fontId="26" fillId="0" borderId="62" xfId="94" applyFont="1" applyBorder="1">
      <alignment/>
      <protection/>
    </xf>
    <xf numFmtId="0" fontId="23" fillId="0" borderId="62" xfId="94" applyFont="1" applyBorder="1">
      <alignment/>
      <protection/>
    </xf>
    <xf numFmtId="0" fontId="24" fillId="0" borderId="0" xfId="94" applyFont="1" applyAlignment="1">
      <alignment horizontal="centerContinuous"/>
      <protection/>
    </xf>
    <xf numFmtId="0" fontId="25" fillId="0" borderId="0" xfId="94" applyFont="1" applyAlignment="1">
      <alignment horizontal="centerContinuous"/>
      <protection/>
    </xf>
    <xf numFmtId="0" fontId="25" fillId="0" borderId="0" xfId="94" applyFont="1" applyAlignment="1">
      <alignment horizontal="right"/>
      <protection/>
    </xf>
    <xf numFmtId="0" fontId="27" fillId="0" borderId="60" xfId="94" applyFont="1" applyBorder="1" applyAlignment="1">
      <alignment horizontal="right"/>
      <protection/>
    </xf>
    <xf numFmtId="0" fontId="23" fillId="0" borderId="59" xfId="94" applyFont="1" applyBorder="1" applyAlignment="1">
      <alignment horizontal="left"/>
      <protection/>
    </xf>
    <xf numFmtId="0" fontId="23" fillId="0" borderId="61" xfId="94" applyFont="1" applyBorder="1">
      <alignment/>
      <protection/>
    </xf>
    <xf numFmtId="0" fontId="27" fillId="0" borderId="0" xfId="94" applyFont="1">
      <alignment/>
      <protection/>
    </xf>
    <xf numFmtId="0" fontId="23" fillId="0" borderId="0" xfId="94" applyFont="1" applyAlignment="1">
      <alignment/>
      <protection/>
    </xf>
    <xf numFmtId="49" fontId="27" fillId="50" borderId="69" xfId="94" applyNumberFormat="1" applyFont="1" applyFill="1" applyBorder="1">
      <alignment/>
      <protection/>
    </xf>
    <xf numFmtId="0" fontId="27" fillId="50" borderId="69" xfId="94" applyFont="1" applyFill="1" applyBorder="1" applyAlignment="1">
      <alignment horizontal="center"/>
      <protection/>
    </xf>
    <xf numFmtId="0" fontId="23" fillId="50" borderId="69" xfId="94" applyFont="1" applyFill="1" applyBorder="1" applyAlignment="1">
      <alignment horizontal="center"/>
      <protection/>
    </xf>
    <xf numFmtId="49" fontId="28" fillId="50" borderId="69" xfId="94" applyNumberFormat="1" applyFont="1" applyFill="1" applyBorder="1" applyAlignment="1">
      <alignment horizontal="left"/>
      <protection/>
    </xf>
    <xf numFmtId="0" fontId="26" fillId="0" borderId="69" xfId="94" applyFont="1" applyBorder="1">
      <alignment/>
      <protection/>
    </xf>
    <xf numFmtId="0" fontId="23" fillId="0" borderId="69" xfId="94" applyFont="1" applyBorder="1" applyAlignment="1">
      <alignment horizontal="center"/>
      <protection/>
    </xf>
    <xf numFmtId="0" fontId="23" fillId="0" borderId="69" xfId="94" applyNumberFormat="1" applyFont="1" applyBorder="1" applyAlignment="1">
      <alignment horizontal="right"/>
      <protection/>
    </xf>
    <xf numFmtId="0" fontId="8" fillId="0" borderId="69" xfId="0" applyFont="1" applyBorder="1" applyAlignment="1" applyProtection="1">
      <alignment horizontal="left" wrapText="1"/>
      <protection locked="0"/>
    </xf>
    <xf numFmtId="169" fontId="8" fillId="0" borderId="69" xfId="0" applyNumberFormat="1" applyFont="1" applyBorder="1" applyAlignment="1" applyProtection="1">
      <alignment horizontal="right"/>
      <protection locked="0"/>
    </xf>
    <xf numFmtId="0" fontId="27" fillId="50" borderId="69" xfId="94" applyNumberFormat="1" applyFont="1" applyFill="1" applyBorder="1" applyAlignment="1">
      <alignment horizontal="center"/>
      <protection/>
    </xf>
    <xf numFmtId="0" fontId="26" fillId="0" borderId="69" xfId="94" applyFont="1" applyBorder="1" applyAlignment="1">
      <alignment horizontal="center"/>
      <protection/>
    </xf>
    <xf numFmtId="49" fontId="26" fillId="0" borderId="69" xfId="94" applyNumberFormat="1" applyFont="1" applyBorder="1" applyAlignment="1">
      <alignment horizontal="left"/>
      <protection/>
    </xf>
    <xf numFmtId="49" fontId="11" fillId="0" borderId="69" xfId="94" applyNumberFormat="1" applyFont="1" applyBorder="1" applyAlignment="1">
      <alignment horizontal="left" vertical="top"/>
      <protection/>
    </xf>
    <xf numFmtId="4" fontId="11" fillId="0" borderId="69" xfId="94" applyNumberFormat="1" applyFont="1" applyBorder="1" applyAlignment="1">
      <alignment horizontal="right"/>
      <protection/>
    </xf>
    <xf numFmtId="4" fontId="11" fillId="0" borderId="69" xfId="94" applyNumberFormat="1" applyFont="1" applyBorder="1">
      <alignment/>
      <protection/>
    </xf>
    <xf numFmtId="0" fontId="27" fillId="0" borderId="69" xfId="94" applyFont="1" applyBorder="1" applyAlignment="1">
      <alignment horizontal="center"/>
      <protection/>
    </xf>
    <xf numFmtId="49" fontId="27" fillId="0" borderId="69" xfId="94" applyNumberFormat="1" applyFont="1" applyBorder="1" applyAlignment="1">
      <alignment horizontal="right"/>
      <protection/>
    </xf>
    <xf numFmtId="0" fontId="28" fillId="50" borderId="69" xfId="94" applyFont="1" applyFill="1" applyBorder="1">
      <alignment/>
      <protection/>
    </xf>
    <xf numFmtId="4" fontId="23" fillId="50" borderId="69" xfId="94" applyNumberFormat="1" applyFont="1" applyFill="1" applyBorder="1" applyAlignment="1">
      <alignment horizontal="right"/>
      <protection/>
    </xf>
    <xf numFmtId="0" fontId="23" fillId="0" borderId="69" xfId="94" applyFont="1" applyBorder="1">
      <alignment/>
      <protection/>
    </xf>
    <xf numFmtId="0" fontId="11" fillId="0" borderId="69" xfId="0" applyFont="1" applyBorder="1" applyAlignment="1">
      <alignment horizontal="right"/>
    </xf>
    <xf numFmtId="0" fontId="8" fillId="0" borderId="69" xfId="0" applyFont="1" applyBorder="1" applyAlignment="1" applyProtection="1">
      <alignment horizontal="left" wrapText="1"/>
      <protection/>
    </xf>
    <xf numFmtId="170" fontId="8" fillId="0" borderId="69" xfId="0" applyNumberFormat="1" applyFont="1" applyBorder="1" applyAlignment="1" applyProtection="1">
      <alignment horizontal="right"/>
      <protection/>
    </xf>
    <xf numFmtId="0" fontId="11" fillId="0" borderId="69" xfId="94" applyFont="1" applyBorder="1">
      <alignment/>
      <protection/>
    </xf>
    <xf numFmtId="0" fontId="8" fillId="0" borderId="74" xfId="0" applyFont="1" applyBorder="1" applyAlignment="1" applyProtection="1">
      <alignment horizontal="left" wrapText="1"/>
      <protection/>
    </xf>
    <xf numFmtId="170" fontId="8" fillId="0" borderId="74" xfId="0" applyNumberFormat="1" applyFont="1" applyBorder="1" applyAlignment="1" applyProtection="1">
      <alignment horizontal="right"/>
      <protection/>
    </xf>
    <xf numFmtId="0" fontId="11" fillId="0" borderId="69" xfId="94" applyNumberFormat="1" applyFont="1" applyBorder="1">
      <alignment/>
      <protection/>
    </xf>
    <xf numFmtId="4" fontId="42" fillId="50" borderId="69" xfId="94" applyNumberFormat="1" applyFont="1" applyFill="1" applyBorder="1">
      <alignment/>
      <protection/>
    </xf>
    <xf numFmtId="0" fontId="43" fillId="0" borderId="0" xfId="0" applyFont="1" applyAlignment="1" applyProtection="1">
      <alignment horizontal="left" wrapText="1"/>
      <protection locked="0"/>
    </xf>
    <xf numFmtId="169" fontId="43" fillId="0" borderId="0" xfId="0" applyNumberFormat="1" applyFont="1" applyAlignment="1" applyProtection="1">
      <alignment horizontal="right"/>
      <protection locked="0"/>
    </xf>
    <xf numFmtId="177" fontId="43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left" vertical="top"/>
      <protection locked="0"/>
    </xf>
    <xf numFmtId="49" fontId="28" fillId="0" borderId="69" xfId="94" applyNumberFormat="1" applyFont="1" applyFill="1" applyBorder="1" applyAlignment="1">
      <alignment horizontal="left"/>
      <protection/>
    </xf>
    <xf numFmtId="0" fontId="8" fillId="0" borderId="69" xfId="0" applyFont="1" applyFill="1" applyBorder="1" applyAlignment="1" applyProtection="1">
      <alignment horizontal="left" wrapText="1"/>
      <protection locked="0"/>
    </xf>
    <xf numFmtId="169" fontId="8" fillId="0" borderId="69" xfId="0" applyNumberFormat="1" applyFont="1" applyFill="1" applyBorder="1" applyAlignment="1" applyProtection="1">
      <alignment horizontal="right"/>
      <protection locked="0"/>
    </xf>
    <xf numFmtId="170" fontId="8" fillId="52" borderId="69" xfId="0" applyNumberFormat="1" applyFont="1" applyFill="1" applyBorder="1" applyAlignment="1" applyProtection="1">
      <alignment horizontal="right"/>
      <protection/>
    </xf>
    <xf numFmtId="0" fontId="23" fillId="52" borderId="69" xfId="94" applyFont="1" applyFill="1" applyBorder="1">
      <alignment/>
      <protection/>
    </xf>
    <xf numFmtId="0" fontId="11" fillId="52" borderId="69" xfId="94" applyFont="1" applyFill="1" applyBorder="1">
      <alignment/>
      <protection/>
    </xf>
    <xf numFmtId="4" fontId="11" fillId="52" borderId="69" xfId="94" applyNumberFormat="1" applyFont="1" applyFill="1" applyBorder="1" applyAlignment="1">
      <alignment horizontal="right"/>
      <protection/>
    </xf>
    <xf numFmtId="0" fontId="8" fillId="52" borderId="69" xfId="0" applyFont="1" applyFill="1" applyBorder="1" applyAlignment="1" applyProtection="1">
      <alignment horizontal="left" wrapText="1"/>
      <protection locked="0"/>
    </xf>
    <xf numFmtId="169" fontId="8" fillId="52" borderId="69" xfId="0" applyNumberFormat="1" applyFont="1" applyFill="1" applyBorder="1" applyAlignment="1" applyProtection="1">
      <alignment horizontal="right"/>
      <protection locked="0"/>
    </xf>
    <xf numFmtId="0" fontId="0" fillId="0" borderId="0" xfId="94" applyNumberFormat="1" applyFont="1">
      <alignment/>
      <protection/>
    </xf>
    <xf numFmtId="0" fontId="27" fillId="0" borderId="69" xfId="94" applyFont="1" applyBorder="1">
      <alignment/>
      <protection/>
    </xf>
    <xf numFmtId="0" fontId="0" fillId="52" borderId="0" xfId="94" applyFont="1" applyFill="1">
      <alignment/>
      <protection/>
    </xf>
    <xf numFmtId="0" fontId="0" fillId="0" borderId="0" xfId="94" applyFont="1">
      <alignment/>
      <protection/>
    </xf>
    <xf numFmtId="0" fontId="0" fillId="0" borderId="0" xfId="94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top"/>
      <protection locked="0"/>
    </xf>
    <xf numFmtId="0" fontId="0" fillId="52" borderId="0" xfId="94" applyNumberFormat="1" applyFont="1" applyFill="1">
      <alignment/>
      <protection/>
    </xf>
    <xf numFmtId="4" fontId="11" fillId="0" borderId="69" xfId="0" applyNumberFormat="1" applyFont="1" applyBorder="1" applyAlignment="1">
      <alignment horizontal="right"/>
    </xf>
    <xf numFmtId="0" fontId="27" fillId="0" borderId="75" xfId="94" applyFont="1" applyBorder="1" applyAlignment="1">
      <alignment horizontal="center"/>
      <protection/>
    </xf>
    <xf numFmtId="49" fontId="11" fillId="0" borderId="75" xfId="94" applyNumberFormat="1" applyFont="1" applyBorder="1" applyAlignment="1">
      <alignment horizontal="left" vertical="top"/>
      <protection/>
    </xf>
    <xf numFmtId="0" fontId="8" fillId="0" borderId="75" xfId="94" applyFont="1" applyFill="1" applyBorder="1" applyAlignment="1">
      <alignment wrapText="1"/>
      <protection/>
    </xf>
    <xf numFmtId="0" fontId="8" fillId="0" borderId="75" xfId="0" applyFont="1" applyBorder="1" applyAlignment="1" applyProtection="1">
      <alignment horizontal="left" wrapText="1"/>
      <protection locked="0"/>
    </xf>
    <xf numFmtId="169" fontId="8" fillId="0" borderId="75" xfId="0" applyNumberFormat="1" applyFont="1" applyBorder="1" applyAlignment="1" applyProtection="1">
      <alignment horizontal="right"/>
      <protection locked="0"/>
    </xf>
    <xf numFmtId="4" fontId="11" fillId="0" borderId="75" xfId="94" applyNumberFormat="1" applyFont="1" applyBorder="1" applyAlignment="1">
      <alignment horizontal="right"/>
      <protection/>
    </xf>
    <xf numFmtId="4" fontId="11" fillId="0" borderId="75" xfId="0" applyNumberFormat="1" applyFont="1" applyBorder="1" applyAlignment="1">
      <alignment horizontal="right"/>
    </xf>
    <xf numFmtId="0" fontId="8" fillId="0" borderId="76" xfId="0" applyFont="1" applyBorder="1" applyAlignment="1" applyProtection="1">
      <alignment horizontal="left" wrapText="1"/>
      <protection locked="0"/>
    </xf>
    <xf numFmtId="4" fontId="0" fillId="0" borderId="0" xfId="94" applyNumberFormat="1">
      <alignment/>
      <protection/>
    </xf>
    <xf numFmtId="0" fontId="1" fillId="32" borderId="0" xfId="0" applyFont="1" applyFill="1" applyBorder="1" applyAlignment="1">
      <alignment/>
    </xf>
    <xf numFmtId="0" fontId="0" fillId="53" borderId="0" xfId="0" applyFill="1" applyBorder="1" applyAlignment="1">
      <alignment/>
    </xf>
    <xf numFmtId="3" fontId="7" fillId="53" borderId="34" xfId="0" applyNumberFormat="1" applyFont="1" applyFill="1" applyBorder="1" applyAlignment="1">
      <alignment/>
    </xf>
    <xf numFmtId="0" fontId="10" fillId="53" borderId="34" xfId="0" applyFont="1" applyFill="1" applyBorder="1" applyAlignment="1">
      <alignment/>
    </xf>
    <xf numFmtId="0" fontId="10" fillId="53" borderId="49" xfId="0" applyFont="1" applyFill="1" applyBorder="1" applyAlignment="1">
      <alignment/>
    </xf>
    <xf numFmtId="0" fontId="0" fillId="53" borderId="34" xfId="0" applyFill="1" applyBorder="1" applyAlignment="1">
      <alignment/>
    </xf>
    <xf numFmtId="0" fontId="0" fillId="53" borderId="49" xfId="0" applyFill="1" applyBorder="1" applyAlignment="1">
      <alignment/>
    </xf>
    <xf numFmtId="0" fontId="7" fillId="53" borderId="34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5" fillId="50" borderId="0" xfId="0" applyFont="1" applyFill="1" applyBorder="1" applyAlignment="1">
      <alignment/>
    </xf>
    <xf numFmtId="49" fontId="5" fillId="53" borderId="24" xfId="0" applyNumberFormat="1" applyFont="1" applyFill="1" applyBorder="1" applyAlignment="1">
      <alignment/>
    </xf>
    <xf numFmtId="49" fontId="0" fillId="53" borderId="25" xfId="0" applyNumberFormat="1" applyFill="1" applyBorder="1" applyAlignment="1">
      <alignment/>
    </xf>
    <xf numFmtId="0" fontId="3" fillId="53" borderId="0" xfId="0" applyFont="1" applyFill="1" applyBorder="1" applyAlignment="1">
      <alignment/>
    </xf>
    <xf numFmtId="0" fontId="0" fillId="0" borderId="0" xfId="0" applyAlignment="1">
      <alignment horizontal="left" wrapText="1"/>
    </xf>
    <xf numFmtId="0" fontId="6" fillId="0" borderId="34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0" fontId="1" fillId="0" borderId="77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78" xfId="94" applyFont="1" applyBorder="1" applyAlignment="1">
      <alignment horizontal="center"/>
      <protection/>
    </xf>
    <xf numFmtId="0" fontId="0" fillId="0" borderId="79" xfId="94" applyFont="1" applyBorder="1" applyAlignment="1">
      <alignment horizontal="center"/>
      <protection/>
    </xf>
    <xf numFmtId="0" fontId="1" fillId="0" borderId="60" xfId="94" applyFont="1" applyBorder="1" applyAlignment="1">
      <alignment/>
      <protection/>
    </xf>
    <xf numFmtId="0" fontId="0" fillId="0" borderId="59" xfId="0" applyBorder="1" applyAlignment="1">
      <alignment/>
    </xf>
    <xf numFmtId="0" fontId="0" fillId="0" borderId="80" xfId="94" applyFont="1" applyBorder="1" applyAlignment="1">
      <alignment horizontal="center"/>
      <protection/>
    </xf>
    <xf numFmtId="0" fontId="0" fillId="0" borderId="81" xfId="94" applyFont="1" applyBorder="1" applyAlignment="1">
      <alignment horizontal="center"/>
      <protection/>
    </xf>
    <xf numFmtId="0" fontId="0" fillId="0" borderId="82" xfId="94" applyFont="1" applyBorder="1" applyAlignment="1">
      <alignment horizontal="left"/>
      <protection/>
    </xf>
    <xf numFmtId="0" fontId="0" fillId="0" borderId="62" xfId="94" applyFont="1" applyBorder="1" applyAlignment="1">
      <alignment horizontal="left"/>
      <protection/>
    </xf>
    <xf numFmtId="0" fontId="0" fillId="0" borderId="83" xfId="94" applyFont="1" applyBorder="1" applyAlignment="1">
      <alignment horizontal="left"/>
      <protection/>
    </xf>
    <xf numFmtId="0" fontId="7" fillId="53" borderId="35" xfId="0" applyFont="1" applyFill="1" applyBorder="1" applyAlignment="1">
      <alignment horizontal="left" indent="3"/>
    </xf>
    <xf numFmtId="0" fontId="7" fillId="53" borderId="34" xfId="0" applyFont="1" applyFill="1" applyBorder="1" applyAlignment="1">
      <alignment horizontal="left" indent="3"/>
    </xf>
    <xf numFmtId="3" fontId="1" fillId="50" borderId="54" xfId="0" applyNumberFormat="1" applyFont="1" applyFill="1" applyBorder="1" applyAlignment="1">
      <alignment horizontal="right"/>
    </xf>
    <xf numFmtId="3" fontId="1" fillId="50" borderId="71" xfId="0" applyNumberFormat="1" applyFont="1" applyFill="1" applyBorder="1" applyAlignment="1">
      <alignment horizontal="right"/>
    </xf>
    <xf numFmtId="0" fontId="7" fillId="0" borderId="34" xfId="0" applyFont="1" applyBorder="1" applyAlignment="1">
      <alignment horizontal="left" indent="3"/>
    </xf>
    <xf numFmtId="0" fontId="7" fillId="7" borderId="0" xfId="0" applyFont="1" applyFill="1" applyBorder="1" applyAlignment="1">
      <alignment horizontal="center"/>
    </xf>
    <xf numFmtId="0" fontId="22" fillId="0" borderId="0" xfId="94" applyFont="1" applyAlignment="1">
      <alignment horizontal="center"/>
      <protection/>
    </xf>
    <xf numFmtId="0" fontId="23" fillId="0" borderId="78" xfId="94" applyFont="1" applyBorder="1" applyAlignment="1">
      <alignment horizontal="center"/>
      <protection/>
    </xf>
    <xf numFmtId="0" fontId="23" fillId="0" borderId="79" xfId="94" applyFont="1" applyBorder="1" applyAlignment="1">
      <alignment horizontal="center"/>
      <protection/>
    </xf>
    <xf numFmtId="49" fontId="23" fillId="0" borderId="80" xfId="94" applyNumberFormat="1" applyFont="1" applyBorder="1" applyAlignment="1">
      <alignment horizontal="center"/>
      <protection/>
    </xf>
    <xf numFmtId="0" fontId="23" fillId="0" borderId="81" xfId="94" applyFont="1" applyBorder="1" applyAlignment="1">
      <alignment horizontal="center"/>
      <protection/>
    </xf>
    <xf numFmtId="0" fontId="23" fillId="0" borderId="82" xfId="94" applyFont="1" applyBorder="1" applyAlignment="1">
      <alignment horizontal="center" shrinkToFit="1"/>
      <protection/>
    </xf>
    <xf numFmtId="0" fontId="23" fillId="0" borderId="62" xfId="94" applyFont="1" applyBorder="1" applyAlignment="1">
      <alignment horizontal="center" shrinkToFit="1"/>
      <protection/>
    </xf>
    <xf numFmtId="0" fontId="23" fillId="0" borderId="83" xfId="94" applyFont="1" applyBorder="1" applyAlignment="1">
      <alignment horizontal="center" shrinkToFit="1"/>
      <protection/>
    </xf>
  </cellXfs>
  <cellStyles count="119">
    <cellStyle name="Normal" xfId="0"/>
    <cellStyle name="_10661-soupis.výkonů" xfId="15"/>
    <cellStyle name="_222_4-5-R-12-B_ZV" xfId="16"/>
    <cellStyle name="_222_4-5-R-12-B_ZV_1" xfId="17"/>
    <cellStyle name="_MESA IIa-SO-03z Slabopr.." xfId="18"/>
    <cellStyle name="_MESA IIa-SO-03z Slabopr.._1" xfId="19"/>
    <cellStyle name="_MESA Vysokov - II. etapa" xfId="20"/>
    <cellStyle name="_MESA-II et-Zpřistavek-ROZPOČET-včSANI uprav1" xfId="21"/>
    <cellStyle name="_MESA-II et-Zpřistavek-ROZPOČET-včSANI uprav1_1" xfId="22"/>
    <cellStyle name="_Tendr,konvence-soupis.výkonů,07.08.05" xfId="23"/>
    <cellStyle name="_Tendr,konvence-soupis.výkonů,07.08.05_1" xfId="24"/>
    <cellStyle name="_Výkaz výměr PSHZ" xfId="25"/>
    <cellStyle name="_Výkaz výměr SHZ" xfId="26"/>
    <cellStyle name="_Vysokov, Mesa - Západní administrativně provozní přístavba, 25.10.2006 ostrý" xfId="27"/>
    <cellStyle name="_Západní křídlo - El. rozpočet" xfId="28"/>
    <cellStyle name="_Západní křídlo - El. rozpočet_1" xfId="29"/>
    <cellStyle name="20 % – Zvýraznění1" xfId="30"/>
    <cellStyle name="20 % – Zvýraznění1 2" xfId="31"/>
    <cellStyle name="20 % – Zvýraznění2" xfId="32"/>
    <cellStyle name="20 % – Zvýraznění2 2" xfId="33"/>
    <cellStyle name="20 % – Zvýraznění3" xfId="34"/>
    <cellStyle name="20 % – Zvýraznění3 2" xfId="35"/>
    <cellStyle name="20 % – Zvýraznění4" xfId="36"/>
    <cellStyle name="20 % – Zvýraznění4 2" xfId="37"/>
    <cellStyle name="20 % – Zvýraznění5" xfId="38"/>
    <cellStyle name="20 % – Zvýraznění5 2" xfId="39"/>
    <cellStyle name="20 % – Zvýraznění6" xfId="40"/>
    <cellStyle name="20 % – Zvýraznění6 2" xfId="41"/>
    <cellStyle name="40 % – Zvýraznění1" xfId="42"/>
    <cellStyle name="40 % – Zvýraznění1 2" xfId="43"/>
    <cellStyle name="40 % – Zvýraznění2" xfId="44"/>
    <cellStyle name="40 % – Zvýraznění2 2" xfId="45"/>
    <cellStyle name="40 % – Zvýraznění3" xfId="46"/>
    <cellStyle name="40 % – Zvýraznění3 2" xfId="47"/>
    <cellStyle name="40 % – Zvýraznění4" xfId="48"/>
    <cellStyle name="40 % – Zvýraznění4 2" xfId="49"/>
    <cellStyle name="40 % – Zvýraznění5" xfId="50"/>
    <cellStyle name="40 % – Zvýraznění5 2" xfId="51"/>
    <cellStyle name="40 % – Zvýraznění6" xfId="52"/>
    <cellStyle name="40 % – Zvýraznění6 2" xfId="53"/>
    <cellStyle name="60 % – Zvýraznění1" xfId="54"/>
    <cellStyle name="60 % – Zvýraznění1 2" xfId="55"/>
    <cellStyle name="60 % – Zvýraznění2" xfId="56"/>
    <cellStyle name="60 % – Zvýraznění2 2" xfId="57"/>
    <cellStyle name="60 % – Zvýraznění3" xfId="58"/>
    <cellStyle name="60 % – Zvýraznění3 2" xfId="59"/>
    <cellStyle name="60 % – Zvýraznění4" xfId="60"/>
    <cellStyle name="60 % – Zvýraznění4 2" xfId="61"/>
    <cellStyle name="60 % – Zvýraznění5" xfId="62"/>
    <cellStyle name="60 % – Zvýraznění5 2" xfId="63"/>
    <cellStyle name="60 % – Zvýraznění6" xfId="64"/>
    <cellStyle name="60 % – Zvýraznění6 2" xfId="65"/>
    <cellStyle name="Celkem" xfId="66"/>
    <cellStyle name="Celkem 2" xfId="67"/>
    <cellStyle name="Comma" xfId="68"/>
    <cellStyle name="čárky [0]_1214 ZT" xfId="69"/>
    <cellStyle name="Comma [0]" xfId="70"/>
    <cellStyle name="Dezimal [0]_Tabelle1" xfId="71"/>
    <cellStyle name="Dezimal_Tabelle1" xfId="72"/>
    <cellStyle name="Firma" xfId="73"/>
    <cellStyle name="fnRegressQ" xfId="74"/>
    <cellStyle name="Hlavní nadpis" xfId="75"/>
    <cellStyle name="Chybně" xfId="76"/>
    <cellStyle name="Chybně 2" xfId="77"/>
    <cellStyle name="Kontrolní buňka" xfId="78"/>
    <cellStyle name="Kontrolní buňka 2" xfId="79"/>
    <cellStyle name="Currency" xfId="80"/>
    <cellStyle name="Currency [0]" xfId="81"/>
    <cellStyle name="Nadpis 1" xfId="82"/>
    <cellStyle name="Nadpis 1 2" xfId="83"/>
    <cellStyle name="Nadpis 2" xfId="84"/>
    <cellStyle name="Nadpis 2 2" xfId="85"/>
    <cellStyle name="Nadpis 3" xfId="86"/>
    <cellStyle name="Nadpis 3 2" xfId="87"/>
    <cellStyle name="Nadpis 4" xfId="88"/>
    <cellStyle name="Nadpis 4 2" xfId="89"/>
    <cellStyle name="Název" xfId="90"/>
    <cellStyle name="Název 2" xfId="91"/>
    <cellStyle name="Neutrální" xfId="92"/>
    <cellStyle name="Neutrální 2" xfId="93"/>
    <cellStyle name="normální_POL.XLS" xfId="94"/>
    <cellStyle name="Podnadpis" xfId="95"/>
    <cellStyle name="Poznámka" xfId="96"/>
    <cellStyle name="Poznámka 2" xfId="97"/>
    <cellStyle name="Percent" xfId="98"/>
    <cellStyle name="Propojená buňka" xfId="99"/>
    <cellStyle name="Propojená buňka 2" xfId="100"/>
    <cellStyle name="Správně" xfId="101"/>
    <cellStyle name="Správně 2" xfId="102"/>
    <cellStyle name="Standard_Tabelle1" xfId="103"/>
    <cellStyle name="Stín+tučně" xfId="104"/>
    <cellStyle name="Stín+tučně+velké písmo" xfId="105"/>
    <cellStyle name="Text upozornění" xfId="106"/>
    <cellStyle name="Text upozornění 2" xfId="107"/>
    <cellStyle name="Tučně" xfId="108"/>
    <cellStyle name="TYP ŘÁDKU_4(sloupceJ-L)" xfId="109"/>
    <cellStyle name="Vstup" xfId="110"/>
    <cellStyle name="Vstup 2" xfId="111"/>
    <cellStyle name="Výpočet" xfId="112"/>
    <cellStyle name="Výpočet 2" xfId="113"/>
    <cellStyle name="Výstup" xfId="114"/>
    <cellStyle name="Výstup 2" xfId="115"/>
    <cellStyle name="Vysvětlující text" xfId="116"/>
    <cellStyle name="Vysvětlující text 2" xfId="117"/>
    <cellStyle name="Währung [0]_Tabelle1" xfId="118"/>
    <cellStyle name="Währung_Tabelle1" xfId="119"/>
    <cellStyle name="základní" xfId="120"/>
    <cellStyle name="Zvýraznění 1" xfId="121"/>
    <cellStyle name="Zvýraznění 1 2" xfId="122"/>
    <cellStyle name="Zvýraznění 2" xfId="123"/>
    <cellStyle name="Zvýraznění 2 2" xfId="124"/>
    <cellStyle name="Zvýraznění 3" xfId="125"/>
    <cellStyle name="Zvýraznění 3 2" xfId="126"/>
    <cellStyle name="Zvýraznění 4" xfId="127"/>
    <cellStyle name="Zvýraznění 4 2" xfId="128"/>
    <cellStyle name="Zvýraznění 5" xfId="129"/>
    <cellStyle name="Zvýraznění 5 2" xfId="130"/>
    <cellStyle name="Zvýraznění 6" xfId="131"/>
    <cellStyle name="Zvýraznění 6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Mnuk\Downloads\SO3%20-%20Turn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56">
          <cell r="A56" t="str">
            <v>Ztížené výrobní podmínky</v>
          </cell>
        </row>
        <row r="57">
          <cell r="A57" t="str">
            <v>Oborová přirážka</v>
          </cell>
        </row>
        <row r="58">
          <cell r="A58" t="str">
            <v>Přesun stavebních kapacit</v>
          </cell>
        </row>
        <row r="59">
          <cell r="A59" t="str">
            <v>Mimostaveništní doprava</v>
          </cell>
        </row>
        <row r="60">
          <cell r="A60" t="str">
            <v>Zařízení staveniště</v>
          </cell>
        </row>
        <row r="61">
          <cell r="A61" t="str">
            <v>Provoz investora</v>
          </cell>
        </row>
        <row r="62">
          <cell r="A62" t="str">
            <v>Vytyčení stavby</v>
          </cell>
        </row>
      </sheetData>
      <sheetData sheetId="2">
        <row r="7">
          <cell r="C7" t="str">
            <v>Zemní práce</v>
          </cell>
        </row>
        <row r="25">
          <cell r="C25" t="str">
            <v>Základy</v>
          </cell>
        </row>
        <row r="30">
          <cell r="C30" t="str">
            <v>Komunikace   </v>
          </cell>
        </row>
        <row r="36">
          <cell r="C36" t="str">
            <v>Ostatní konstrukce a práce-bourání   </v>
          </cell>
        </row>
        <row r="43">
          <cell r="C43" t="str">
            <v>Práce a dodávky PSV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27">
      <selection activeCell="G12" sqref="G1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4.875" style="0" customWidth="1"/>
    <col min="4" max="4" width="13.25390625" style="0" customWidth="1"/>
    <col min="5" max="5" width="13.625" style="0" customWidth="1"/>
    <col min="6" max="6" width="15.25390625" style="0" customWidth="1"/>
    <col min="7" max="7" width="13.7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229"/>
      <c r="B4" s="230"/>
      <c r="C4" s="231" t="s">
        <v>147</v>
      </c>
      <c r="D4" s="218"/>
      <c r="E4" s="218"/>
      <c r="F4" s="11"/>
      <c r="G4" s="12"/>
    </row>
    <row r="5" spans="1:7" ht="12.75" customHeight="1">
      <c r="A5" s="225" t="s">
        <v>5</v>
      </c>
      <c r="B5" s="226"/>
      <c r="C5" s="227" t="s">
        <v>6</v>
      </c>
      <c r="D5" s="227"/>
      <c r="E5" s="227"/>
      <c r="F5" s="16" t="s">
        <v>7</v>
      </c>
      <c r="G5" s="17"/>
    </row>
    <row r="6" spans="1:7" ht="15" customHeight="1">
      <c r="A6" s="7"/>
      <c r="B6" s="8"/>
      <c r="C6" s="228" t="s">
        <v>149</v>
      </c>
      <c r="D6" s="10"/>
      <c r="E6" s="10"/>
      <c r="F6" s="18"/>
      <c r="G6" s="12"/>
    </row>
    <row r="7" spans="1:9" ht="12.75">
      <c r="A7" s="13" t="s">
        <v>8</v>
      </c>
      <c r="B7" s="15"/>
      <c r="C7" s="233"/>
      <c r="D7" s="234"/>
      <c r="E7" s="19" t="s">
        <v>9</v>
      </c>
      <c r="F7" s="20"/>
      <c r="G7" s="21"/>
      <c r="H7" s="22"/>
      <c r="I7" s="22"/>
    </row>
    <row r="8" spans="1:7" ht="12.75">
      <c r="A8" s="13" t="s">
        <v>10</v>
      </c>
      <c r="B8" s="15"/>
      <c r="C8" s="233"/>
      <c r="D8" s="234"/>
      <c r="E8" s="16" t="s">
        <v>11</v>
      </c>
      <c r="F8" s="15"/>
      <c r="G8" s="23"/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235"/>
      <c r="F11" s="236"/>
      <c r="G11" s="237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 t="str">
        <f>'SO2 rek'!A56</f>
        <v>Ztížené výrobní podmínky</v>
      </c>
      <c r="E14" s="44"/>
      <c r="F14" s="45"/>
      <c r="G14" s="42">
        <f>REK!I56</f>
        <v>0</v>
      </c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 t="str">
        <f>'SO2 rek'!A57</f>
        <v>Oborová přirážka</v>
      </c>
      <c r="E15" s="46"/>
      <c r="F15" s="47"/>
      <c r="G15" s="42">
        <f>REK!I57</f>
        <v>0</v>
      </c>
    </row>
    <row r="16" spans="1:7" ht="15.75" customHeight="1">
      <c r="A16" s="40" t="s">
        <v>22</v>
      </c>
      <c r="B16" s="41" t="s">
        <v>23</v>
      </c>
      <c r="C16" s="42">
        <f>REK!E51</f>
        <v>0</v>
      </c>
      <c r="D16" s="24" t="str">
        <f>'SO2 rek'!A58</f>
        <v>Přesun stavebních kapacit</v>
      </c>
      <c r="E16" s="46"/>
      <c r="F16" s="47"/>
      <c r="G16" s="42">
        <f>REK!I58</f>
        <v>0</v>
      </c>
    </row>
    <row r="17" spans="1:7" ht="15.75" customHeight="1">
      <c r="A17" s="48" t="s">
        <v>24</v>
      </c>
      <c r="B17" s="41" t="s">
        <v>25</v>
      </c>
      <c r="C17" s="42">
        <f>REK!F52</f>
        <v>0</v>
      </c>
      <c r="D17" s="24" t="str">
        <f>'SO2 rek'!A59</f>
        <v>Mimostaveništní doprava</v>
      </c>
      <c r="E17" s="46"/>
      <c r="F17" s="47"/>
      <c r="G17" s="42">
        <f>REK!I59</f>
        <v>0</v>
      </c>
    </row>
    <row r="18" spans="1:7" ht="15.75" customHeight="1">
      <c r="A18" s="49" t="s">
        <v>26</v>
      </c>
      <c r="B18" s="41"/>
      <c r="C18" s="42">
        <f>SUM(C14:C17)</f>
        <v>0</v>
      </c>
      <c r="D18" s="50" t="str">
        <f>'SO2 rek'!A60</f>
        <v>Zařízení staveniště</v>
      </c>
      <c r="E18" s="46"/>
      <c r="F18" s="47"/>
      <c r="G18" s="42">
        <f>REK!I60</f>
        <v>0</v>
      </c>
    </row>
    <row r="19" spans="1:7" ht="15.75" customHeight="1">
      <c r="A19" s="49"/>
      <c r="B19" s="41"/>
      <c r="C19" s="42"/>
      <c r="D19" s="24" t="str">
        <f>'SO2 rek'!A61</f>
        <v>Provoz investora</v>
      </c>
      <c r="E19" s="46"/>
      <c r="F19" s="47"/>
      <c r="G19" s="42">
        <f>REK!I61</f>
        <v>0</v>
      </c>
    </row>
    <row r="20" spans="1:7" ht="15.75" customHeight="1">
      <c r="A20" s="49" t="s">
        <v>27</v>
      </c>
      <c r="B20" s="41"/>
      <c r="C20" s="42">
        <f>HZS</f>
        <v>0</v>
      </c>
      <c r="D20" s="24" t="str">
        <f>'SO2 rek'!A62</f>
        <v>Vytyčení stavby</v>
      </c>
      <c r="E20" s="46"/>
      <c r="F20" s="47"/>
      <c r="G20" s="42">
        <f>REK!I62</f>
        <v>0</v>
      </c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REK!I63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SUM(G14:G21)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15</v>
      </c>
      <c r="D29" s="15" t="s">
        <v>40</v>
      </c>
      <c r="E29" s="16"/>
      <c r="F29" s="59">
        <v>0</v>
      </c>
      <c r="G29" s="17"/>
    </row>
    <row r="30" spans="1:7" ht="12.75">
      <c r="A30" s="13" t="s">
        <v>41</v>
      </c>
      <c r="B30" s="15"/>
      <c r="C30" s="58">
        <v>15</v>
      </c>
      <c r="D30" s="15" t="s">
        <v>40</v>
      </c>
      <c r="E30" s="16"/>
      <c r="F30" s="60">
        <f>ROUND(PRODUCT(F29,C30/100),1)</f>
        <v>0</v>
      </c>
      <c r="G30" s="27"/>
    </row>
    <row r="31" spans="1:7" ht="12.75">
      <c r="A31" s="13" t="s">
        <v>39</v>
      </c>
      <c r="B31" s="15"/>
      <c r="C31" s="58">
        <v>21</v>
      </c>
      <c r="D31" s="15" t="s">
        <v>40</v>
      </c>
      <c r="E31" s="16"/>
      <c r="F31" s="59">
        <f>ROUND(C22,1)</f>
        <v>0</v>
      </c>
      <c r="G31" s="17"/>
    </row>
    <row r="32" spans="1:7" ht="12.75">
      <c r="A32" s="13" t="s">
        <v>41</v>
      </c>
      <c r="B32" s="15"/>
      <c r="C32" s="58">
        <f>SazbaDPH2</f>
        <v>21</v>
      </c>
      <c r="D32" s="15" t="s">
        <v>40</v>
      </c>
      <c r="E32" s="16"/>
      <c r="F32" s="60">
        <f>ROUND(PRODUCT(F31,C32/100),1)</f>
        <v>0</v>
      </c>
      <c r="G32" s="27"/>
    </row>
    <row r="33" spans="1:7" s="66" customFormat="1" ht="19.5" customHeight="1" thickBot="1">
      <c r="A33" s="61" t="s">
        <v>148</v>
      </c>
      <c r="B33" s="62"/>
      <c r="C33" s="62"/>
      <c r="D33" s="62"/>
      <c r="E33" s="63"/>
      <c r="F33" s="64">
        <f>CEILING(SUM(F29:F32),1)</f>
        <v>0</v>
      </c>
      <c r="G33" s="65"/>
    </row>
    <row r="35" spans="1:8" ht="12.75">
      <c r="A35" s="67" t="s">
        <v>43</v>
      </c>
      <c r="B35" s="67"/>
      <c r="C35" s="67"/>
      <c r="D35" s="67"/>
      <c r="E35" s="67"/>
      <c r="F35" s="67"/>
      <c r="G35" s="67"/>
      <c r="H35" t="s">
        <v>4</v>
      </c>
    </row>
    <row r="36" spans="1:8" ht="14.25" customHeight="1">
      <c r="A36" s="67"/>
      <c r="B36" s="238"/>
      <c r="C36" s="238"/>
      <c r="D36" s="238"/>
      <c r="E36" s="238"/>
      <c r="F36" s="238"/>
      <c r="G36" s="238"/>
      <c r="H36" t="s">
        <v>4</v>
      </c>
    </row>
    <row r="37" spans="1:8" ht="12.75" customHeight="1">
      <c r="A37" s="68"/>
      <c r="B37" s="238"/>
      <c r="C37" s="238"/>
      <c r="D37" s="238"/>
      <c r="E37" s="238"/>
      <c r="F37" s="238"/>
      <c r="G37" s="238"/>
      <c r="H37" t="s">
        <v>4</v>
      </c>
    </row>
    <row r="38" spans="1:8" ht="12.75">
      <c r="A38" s="68"/>
      <c r="B38" s="238"/>
      <c r="C38" s="238"/>
      <c r="D38" s="238"/>
      <c r="E38" s="238"/>
      <c r="F38" s="238"/>
      <c r="G38" s="238"/>
      <c r="H38" t="s">
        <v>4</v>
      </c>
    </row>
    <row r="39" spans="1:8" ht="12.75">
      <c r="A39" s="68"/>
      <c r="B39" s="238"/>
      <c r="C39" s="238"/>
      <c r="D39" s="238"/>
      <c r="E39" s="238"/>
      <c r="F39" s="238"/>
      <c r="G39" s="238"/>
      <c r="H39" t="s">
        <v>4</v>
      </c>
    </row>
    <row r="40" spans="1:8" ht="12.75">
      <c r="A40" s="68"/>
      <c r="B40" s="238"/>
      <c r="C40" s="238"/>
      <c r="D40" s="238"/>
      <c r="E40" s="238"/>
      <c r="F40" s="238"/>
      <c r="G40" s="238"/>
      <c r="H40" t="s">
        <v>4</v>
      </c>
    </row>
    <row r="41" spans="1:8" ht="12.75">
      <c r="A41" s="68"/>
      <c r="B41" s="238"/>
      <c r="C41" s="238"/>
      <c r="D41" s="238"/>
      <c r="E41" s="238"/>
      <c r="F41" s="238"/>
      <c r="G41" s="238"/>
      <c r="H41" t="s">
        <v>4</v>
      </c>
    </row>
    <row r="42" spans="1:8" ht="12.75">
      <c r="A42" s="68"/>
      <c r="B42" s="238"/>
      <c r="C42" s="238"/>
      <c r="D42" s="238"/>
      <c r="E42" s="238"/>
      <c r="F42" s="238"/>
      <c r="G42" s="238"/>
      <c r="H42" t="s">
        <v>4</v>
      </c>
    </row>
    <row r="43" spans="1:8" ht="12.75">
      <c r="A43" s="68"/>
      <c r="B43" s="238"/>
      <c r="C43" s="238"/>
      <c r="D43" s="238"/>
      <c r="E43" s="238"/>
      <c r="F43" s="238"/>
      <c r="G43" s="238"/>
      <c r="H43" t="s">
        <v>4</v>
      </c>
    </row>
    <row r="44" spans="1:8" ht="12.75">
      <c r="A44" s="68"/>
      <c r="B44" s="238"/>
      <c r="C44" s="238"/>
      <c r="D44" s="238"/>
      <c r="E44" s="238"/>
      <c r="F44" s="238"/>
      <c r="G44" s="238"/>
      <c r="H44" t="s">
        <v>4</v>
      </c>
    </row>
    <row r="45" spans="2:7" ht="12.75">
      <c r="B45" s="232"/>
      <c r="C45" s="232"/>
      <c r="D45" s="232"/>
      <c r="E45" s="232"/>
      <c r="F45" s="232"/>
      <c r="G45" s="232"/>
    </row>
    <row r="46" spans="2:7" ht="12.75">
      <c r="B46" s="232"/>
      <c r="C46" s="232"/>
      <c r="D46" s="232"/>
      <c r="E46" s="232"/>
      <c r="F46" s="232"/>
      <c r="G46" s="232"/>
    </row>
    <row r="47" spans="2:7" ht="12.75">
      <c r="B47" s="232"/>
      <c r="C47" s="232"/>
      <c r="D47" s="232"/>
      <c r="E47" s="232"/>
      <c r="F47" s="232"/>
      <c r="G47" s="232"/>
    </row>
    <row r="48" spans="2:7" ht="12.75">
      <c r="B48" s="232"/>
      <c r="C48" s="232"/>
      <c r="D48" s="232"/>
      <c r="E48" s="232"/>
      <c r="F48" s="232"/>
      <c r="G48" s="232"/>
    </row>
    <row r="49" spans="2:7" ht="12.75">
      <c r="B49" s="232"/>
      <c r="C49" s="232"/>
      <c r="D49" s="232"/>
      <c r="E49" s="232"/>
      <c r="F49" s="232"/>
      <c r="G49" s="232"/>
    </row>
    <row r="50" spans="2:7" ht="12.75">
      <c r="B50" s="232"/>
      <c r="C50" s="232"/>
      <c r="D50" s="232"/>
      <c r="E50" s="232"/>
      <c r="F50" s="232"/>
      <c r="G50" s="232"/>
    </row>
    <row r="51" spans="2:7" ht="12.75">
      <c r="B51" s="232"/>
      <c r="C51" s="232"/>
      <c r="D51" s="232"/>
      <c r="E51" s="232"/>
      <c r="F51" s="232"/>
      <c r="G51" s="232"/>
    </row>
    <row r="52" spans="2:7" ht="12.75">
      <c r="B52" s="232"/>
      <c r="C52" s="232"/>
      <c r="D52" s="232"/>
      <c r="E52" s="232"/>
      <c r="F52" s="232"/>
      <c r="G52" s="232"/>
    </row>
    <row r="53" spans="2:7" ht="12.75">
      <c r="B53" s="232"/>
      <c r="C53" s="232"/>
      <c r="D53" s="232"/>
      <c r="E53" s="232"/>
      <c r="F53" s="232"/>
      <c r="G53" s="232"/>
    </row>
    <row r="54" spans="2:7" ht="12.75">
      <c r="B54" s="232"/>
      <c r="C54" s="232"/>
      <c r="D54" s="232"/>
      <c r="E54" s="232"/>
      <c r="F54" s="232"/>
      <c r="G54" s="232"/>
    </row>
  </sheetData>
  <sheetProtection/>
  <mergeCells count="14">
    <mergeCell ref="C7:D7"/>
    <mergeCell ref="C8:D8"/>
    <mergeCell ref="E11:G11"/>
    <mergeCell ref="B36:G44"/>
    <mergeCell ref="B45:G45"/>
    <mergeCell ref="B46:G46"/>
    <mergeCell ref="B53:G53"/>
    <mergeCell ref="B54:G54"/>
    <mergeCell ref="B47:G47"/>
    <mergeCell ref="B48:G48"/>
    <mergeCell ref="B49:G49"/>
    <mergeCell ref="B50:G50"/>
    <mergeCell ref="B51:G51"/>
    <mergeCell ref="B52:G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15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4.25390625" style="0" customWidth="1"/>
    <col min="5" max="6" width="11.625" style="0" customWidth="1"/>
    <col min="7" max="9" width="8.625" style="0" customWidth="1"/>
  </cols>
  <sheetData>
    <row r="1" spans="1:9" ht="13.5" thickTop="1">
      <c r="A1" s="239" t="s">
        <v>5</v>
      </c>
      <c r="B1" s="240"/>
      <c r="C1" s="241" t="s">
        <v>146</v>
      </c>
      <c r="D1" s="242"/>
      <c r="E1" s="132"/>
      <c r="F1" s="69"/>
      <c r="G1" s="70" t="s">
        <v>44</v>
      </c>
      <c r="H1" s="71"/>
      <c r="I1" s="72"/>
    </row>
    <row r="2" spans="1:9" ht="13.5" thickBot="1">
      <c r="A2" s="243" t="s">
        <v>1</v>
      </c>
      <c r="B2" s="244"/>
      <c r="C2" s="73" t="s">
        <v>147</v>
      </c>
      <c r="D2" s="74"/>
      <c r="E2" s="75"/>
      <c r="F2" s="74"/>
      <c r="G2" s="245" t="s">
        <v>71</v>
      </c>
      <c r="H2" s="246"/>
      <c r="I2" s="247"/>
    </row>
    <row r="3" ht="12" customHeight="1" thickTop="1">
      <c r="F3" s="11"/>
    </row>
    <row r="4" spans="1:9" ht="18.75" customHeight="1">
      <c r="A4" s="76" t="s">
        <v>45</v>
      </c>
      <c r="B4" s="1"/>
      <c r="C4" s="1"/>
      <c r="D4" s="1"/>
      <c r="E4" s="77"/>
      <c r="F4" s="1"/>
      <c r="G4" s="1"/>
      <c r="H4" s="1"/>
      <c r="I4" s="1"/>
    </row>
    <row r="5" ht="12" customHeight="1" thickBot="1"/>
    <row r="6" spans="1:9" s="127" customFormat="1" ht="12" customHeight="1" thickBot="1">
      <c r="A6" s="78" t="s">
        <v>84</v>
      </c>
      <c r="B6" s="78"/>
      <c r="C6" s="78" t="str">
        <f>'SO2 pol'!C7</f>
        <v>Zemní práce</v>
      </c>
      <c r="D6" s="79"/>
      <c r="E6" s="80" t="s">
        <v>46</v>
      </c>
      <c r="F6" s="81" t="s">
        <v>47</v>
      </c>
      <c r="G6" s="81" t="s">
        <v>48</v>
      </c>
      <c r="H6" s="81" t="s">
        <v>49</v>
      </c>
      <c r="I6" s="82" t="s">
        <v>27</v>
      </c>
    </row>
    <row r="7" spans="1:9" s="127" customFormat="1" ht="6" customHeight="1" thickBot="1">
      <c r="A7" s="121"/>
      <c r="B7" s="83"/>
      <c r="C7" s="11"/>
      <c r="D7" s="84"/>
      <c r="E7" s="122"/>
      <c r="F7" s="123"/>
      <c r="G7" s="123"/>
      <c r="H7" s="123"/>
      <c r="I7" s="124"/>
    </row>
    <row r="8" spans="1:9" s="127" customFormat="1" ht="12" customHeight="1" thickBot="1">
      <c r="A8" s="85"/>
      <c r="B8" s="86" t="s">
        <v>144</v>
      </c>
      <c r="C8" s="86"/>
      <c r="D8" s="87"/>
      <c r="E8" s="88"/>
      <c r="F8" s="89">
        <f>SUM(F7:F7)</f>
        <v>0</v>
      </c>
      <c r="G8" s="89">
        <f>SUM(G7:G7)</f>
        <v>0</v>
      </c>
      <c r="H8" s="89">
        <f>SUM(H7:H7)</f>
        <v>0</v>
      </c>
      <c r="I8" s="90">
        <f>SUM(I7:I7)</f>
        <v>0</v>
      </c>
    </row>
    <row r="9" spans="1:9" s="127" customFormat="1" ht="12" customHeight="1" hidden="1">
      <c r="A9" s="125"/>
      <c r="B9" s="125"/>
      <c r="C9" s="125"/>
      <c r="D9" s="126"/>
      <c r="E9" s="126"/>
      <c r="F9" s="126"/>
      <c r="G9" s="126"/>
      <c r="H9" s="126"/>
      <c r="I9" s="126"/>
    </row>
    <row r="10" s="91" customFormat="1" ht="15" customHeight="1" thickBot="1"/>
    <row r="11" spans="1:9" s="127" customFormat="1" ht="12" customHeight="1" thickBot="1">
      <c r="A11" s="78" t="s">
        <v>84</v>
      </c>
      <c r="B11" s="78"/>
      <c r="C11" s="78" t="str">
        <f>'SO2 pol'!C25</f>
        <v>Základy</v>
      </c>
      <c r="D11" s="79"/>
      <c r="E11" s="80" t="s">
        <v>46</v>
      </c>
      <c r="F11" s="81" t="s">
        <v>47</v>
      </c>
      <c r="G11" s="81" t="s">
        <v>48</v>
      </c>
      <c r="H11" s="81" t="s">
        <v>49</v>
      </c>
      <c r="I11" s="82" t="s">
        <v>27</v>
      </c>
    </row>
    <row r="12" spans="1:9" s="127" customFormat="1" ht="6" customHeight="1" thickBot="1">
      <c r="A12" s="121"/>
      <c r="B12" s="83"/>
      <c r="C12" s="11"/>
      <c r="D12" s="84"/>
      <c r="E12" s="122"/>
      <c r="F12" s="123"/>
      <c r="G12" s="123"/>
      <c r="H12" s="123"/>
      <c r="I12" s="124"/>
    </row>
    <row r="13" spans="1:9" s="127" customFormat="1" ht="12" customHeight="1" thickBot="1">
      <c r="A13" s="85"/>
      <c r="B13" s="86" t="s">
        <v>144</v>
      </c>
      <c r="C13" s="86"/>
      <c r="D13" s="87"/>
      <c r="E13" s="88"/>
      <c r="F13" s="89">
        <f>SUM(F12:F12)</f>
        <v>0</v>
      </c>
      <c r="G13" s="89">
        <f>SUM(G12:G12)</f>
        <v>0</v>
      </c>
      <c r="H13" s="89">
        <f>SUM(H12:H12)</f>
        <v>0</v>
      </c>
      <c r="I13" s="90">
        <f>SUM(I12:I12)</f>
        <v>0</v>
      </c>
    </row>
    <row r="14" spans="1:9" s="127" customFormat="1" ht="12" customHeight="1" hidden="1">
      <c r="A14" s="125"/>
      <c r="B14" s="125"/>
      <c r="C14" s="125"/>
      <c r="D14" s="126"/>
      <c r="E14" s="126"/>
      <c r="F14" s="126"/>
      <c r="G14" s="126"/>
      <c r="H14" s="126"/>
      <c r="I14" s="126"/>
    </row>
    <row r="15" s="91" customFormat="1" ht="15" customHeight="1" thickBot="1"/>
    <row r="16" spans="1:9" s="127" customFormat="1" ht="12" customHeight="1" thickBot="1">
      <c r="A16" s="78" t="s">
        <v>84</v>
      </c>
      <c r="B16" s="78"/>
      <c r="C16" s="78" t="str">
        <f>'SO2 pol'!C30</f>
        <v>Komunikace   </v>
      </c>
      <c r="D16" s="79"/>
      <c r="E16" s="80" t="s">
        <v>46</v>
      </c>
      <c r="F16" s="81" t="s">
        <v>47</v>
      </c>
      <c r="G16" s="81" t="s">
        <v>48</v>
      </c>
      <c r="H16" s="81" t="s">
        <v>49</v>
      </c>
      <c r="I16" s="82" t="s">
        <v>27</v>
      </c>
    </row>
    <row r="17" spans="1:9" s="127" customFormat="1" ht="6" customHeight="1" thickBot="1">
      <c r="A17" s="121"/>
      <c r="B17" s="83"/>
      <c r="C17" s="11"/>
      <c r="D17" s="84"/>
      <c r="E17" s="122"/>
      <c r="F17" s="123"/>
      <c r="G17" s="123"/>
      <c r="H17" s="123"/>
      <c r="I17" s="124"/>
    </row>
    <row r="18" spans="1:9" s="127" customFormat="1" ht="12" customHeight="1" thickBot="1">
      <c r="A18" s="85"/>
      <c r="B18" s="86" t="s">
        <v>144</v>
      </c>
      <c r="C18" s="86"/>
      <c r="D18" s="87"/>
      <c r="E18" s="88"/>
      <c r="F18" s="89">
        <f>SUM(F17:F17)</f>
        <v>0</v>
      </c>
      <c r="G18" s="89">
        <f>SUM(G17:G17)</f>
        <v>0</v>
      </c>
      <c r="H18" s="89">
        <f>SUM(H17:H17)</f>
        <v>0</v>
      </c>
      <c r="I18" s="90">
        <f>SUM(I17:I17)</f>
        <v>0</v>
      </c>
    </row>
    <row r="19" spans="1:13" s="91" customFormat="1" ht="12" customHeight="1" hidden="1">
      <c r="A19" s="125"/>
      <c r="B19" s="125"/>
      <c r="C19" s="125"/>
      <c r="D19" s="126"/>
      <c r="E19" s="126"/>
      <c r="F19" s="126"/>
      <c r="G19" s="126"/>
      <c r="H19" s="126"/>
      <c r="I19" s="126"/>
      <c r="J19" s="127"/>
      <c r="K19" s="127"/>
      <c r="L19" s="127"/>
      <c r="M19" s="127"/>
    </row>
    <row r="20" spans="1:9" s="127" customFormat="1" ht="15" customHeight="1" thickBot="1">
      <c r="A20" s="125"/>
      <c r="B20" s="125"/>
      <c r="C20" s="125"/>
      <c r="D20" s="126"/>
      <c r="E20" s="126"/>
      <c r="F20" s="126"/>
      <c r="G20" s="126"/>
      <c r="H20" s="126"/>
      <c r="I20" s="126"/>
    </row>
    <row r="21" spans="1:9" s="11" customFormat="1" ht="15" customHeight="1" thickBot="1">
      <c r="A21" s="78" t="s">
        <v>84</v>
      </c>
      <c r="B21" s="78"/>
      <c r="C21" s="78" t="str">
        <f>'SO2 pol'!C36</f>
        <v>Ostatní konstrukce a práce-bourání   </v>
      </c>
      <c r="D21" s="79"/>
      <c r="E21" s="80" t="s">
        <v>46</v>
      </c>
      <c r="F21" s="81" t="s">
        <v>47</v>
      </c>
      <c r="G21" s="81" t="s">
        <v>48</v>
      </c>
      <c r="H21" s="81" t="s">
        <v>49</v>
      </c>
      <c r="I21" s="82" t="s">
        <v>27</v>
      </c>
    </row>
    <row r="22" spans="1:9" s="11" customFormat="1" ht="6" customHeight="1" thickBot="1">
      <c r="A22" s="121"/>
      <c r="B22" s="83"/>
      <c r="D22" s="84"/>
      <c r="E22" s="122"/>
      <c r="F22" s="123"/>
      <c r="G22" s="123"/>
      <c r="H22" s="123"/>
      <c r="I22" s="124"/>
    </row>
    <row r="23" spans="1:9" s="91" customFormat="1" ht="12" customHeight="1" thickBot="1">
      <c r="A23" s="85"/>
      <c r="B23" s="86" t="s">
        <v>144</v>
      </c>
      <c r="C23" s="86"/>
      <c r="D23" s="87"/>
      <c r="E23" s="88"/>
      <c r="F23" s="89">
        <f>SUM(F22:F22)</f>
        <v>0</v>
      </c>
      <c r="G23" s="89">
        <f>SUM(G22:G22)</f>
        <v>0</v>
      </c>
      <c r="H23" s="89">
        <f>SUM(H22:H22)</f>
        <v>0</v>
      </c>
      <c r="I23" s="90">
        <f>SUM(I22:I22)</f>
        <v>0</v>
      </c>
    </row>
    <row r="24" s="91" customFormat="1" ht="4.5" customHeight="1" hidden="1"/>
    <row r="25" spans="1:9" s="127" customFormat="1" ht="15" customHeight="1" thickBot="1">
      <c r="A25" s="125"/>
      <c r="B25" s="125"/>
      <c r="C25" s="125"/>
      <c r="D25" s="126"/>
      <c r="E25" s="126"/>
      <c r="F25" s="126"/>
      <c r="G25" s="126"/>
      <c r="H25" s="126"/>
      <c r="I25" s="126"/>
    </row>
    <row r="26" spans="1:9" s="127" customFormat="1" ht="12" customHeight="1" thickBot="1">
      <c r="A26" s="78" t="s">
        <v>84</v>
      </c>
      <c r="B26" s="78"/>
      <c r="C26" s="78" t="str">
        <f>'SO2 pol'!C47</f>
        <v>Práce a dodávky PSV</v>
      </c>
      <c r="D26" s="79"/>
      <c r="E26" s="80" t="s">
        <v>46</v>
      </c>
      <c r="F26" s="81" t="s">
        <v>47</v>
      </c>
      <c r="G26" s="81" t="s">
        <v>48</v>
      </c>
      <c r="H26" s="81" t="s">
        <v>49</v>
      </c>
      <c r="I26" s="82" t="s">
        <v>27</v>
      </c>
    </row>
    <row r="27" spans="1:9" s="127" customFormat="1" ht="6" customHeight="1" thickBot="1">
      <c r="A27" s="121"/>
      <c r="B27" s="83"/>
      <c r="C27" s="11"/>
      <c r="D27" s="84"/>
      <c r="E27" s="122"/>
      <c r="F27" s="123"/>
      <c r="G27" s="123"/>
      <c r="H27" s="123"/>
      <c r="I27" s="124"/>
    </row>
    <row r="28" spans="1:9" s="91" customFormat="1" ht="12" customHeight="1" thickBot="1">
      <c r="A28" s="85"/>
      <c r="B28" s="86" t="s">
        <v>144</v>
      </c>
      <c r="C28" s="86"/>
      <c r="D28" s="87"/>
      <c r="E28" s="88">
        <v>0</v>
      </c>
      <c r="F28" s="89">
        <f>'SO2 rek'!F28+'SO3 rek'!F28</f>
        <v>0</v>
      </c>
      <c r="G28" s="89">
        <f>SUM(G27:G27)</f>
        <v>0</v>
      </c>
      <c r="H28" s="89">
        <f>SUM(H27:H27)</f>
        <v>0</v>
      </c>
      <c r="I28" s="90">
        <f>SUM(I27:I27)</f>
        <v>0</v>
      </c>
    </row>
    <row r="29" spans="1:9" s="127" customFormat="1" ht="4.5" customHeight="1" hidden="1">
      <c r="A29" s="125"/>
      <c r="B29" s="125"/>
      <c r="C29" s="125"/>
      <c r="D29" s="126"/>
      <c r="E29" s="126"/>
      <c r="F29" s="126"/>
      <c r="G29" s="126"/>
      <c r="H29" s="126"/>
      <c r="I29" s="126"/>
    </row>
    <row r="30" s="91" customFormat="1" ht="15" customHeight="1" thickBot="1"/>
    <row r="31" spans="1:9" s="127" customFormat="1" ht="12" customHeight="1" thickBot="1">
      <c r="A31" s="78" t="s">
        <v>84</v>
      </c>
      <c r="B31" s="78"/>
      <c r="C31" s="78"/>
      <c r="D31" s="79"/>
      <c r="E31" s="80" t="s">
        <v>46</v>
      </c>
      <c r="F31" s="81" t="s">
        <v>47</v>
      </c>
      <c r="G31" s="81" t="s">
        <v>48</v>
      </c>
      <c r="H31" s="81" t="s">
        <v>49</v>
      </c>
      <c r="I31" s="82" t="s">
        <v>27</v>
      </c>
    </row>
    <row r="32" spans="1:9" s="127" customFormat="1" ht="6" customHeight="1" thickBot="1">
      <c r="A32" s="121"/>
      <c r="B32" s="83"/>
      <c r="C32" s="11"/>
      <c r="D32" s="84"/>
      <c r="E32" s="122"/>
      <c r="F32" s="123"/>
      <c r="G32" s="123"/>
      <c r="H32" s="123"/>
      <c r="I32" s="124"/>
    </row>
    <row r="33" spans="1:9" s="127" customFormat="1" ht="12" customHeight="1" thickBot="1">
      <c r="A33" s="85"/>
      <c r="B33" s="86" t="s">
        <v>144</v>
      </c>
      <c r="C33" s="86"/>
      <c r="D33" s="87"/>
      <c r="E33" s="88">
        <v>0</v>
      </c>
      <c r="F33" s="89">
        <f>SUM(F32:F32)</f>
        <v>0</v>
      </c>
      <c r="G33" s="89">
        <f>SUM(G32:G32)</f>
        <v>0</v>
      </c>
      <c r="H33" s="89">
        <f>SUM(H32:H32)</f>
        <v>0</v>
      </c>
      <c r="I33" s="90">
        <f>SUM(I32:I32)</f>
        <v>0</v>
      </c>
    </row>
    <row r="34" spans="1:9" s="127" customFormat="1" ht="12" customHeight="1" hidden="1">
      <c r="A34" s="125"/>
      <c r="B34" s="125"/>
      <c r="C34" s="125"/>
      <c r="D34" s="126"/>
      <c r="E34" s="126"/>
      <c r="F34" s="126"/>
      <c r="G34" s="126"/>
      <c r="H34" s="126"/>
      <c r="I34" s="126"/>
    </row>
    <row r="35" spans="1:9" s="127" customFormat="1" ht="15" customHeight="1" thickBot="1">
      <c r="A35" s="91"/>
      <c r="B35" s="91"/>
      <c r="C35" s="91"/>
      <c r="D35" s="91"/>
      <c r="E35" s="91"/>
      <c r="F35" s="91"/>
      <c r="G35" s="91"/>
      <c r="H35" s="91"/>
      <c r="I35" s="91"/>
    </row>
    <row r="36" spans="1:12" s="11" customFormat="1" ht="12" customHeight="1" thickBot="1">
      <c r="A36" s="78" t="s">
        <v>84</v>
      </c>
      <c r="B36" s="78"/>
      <c r="C36" s="78"/>
      <c r="D36" s="79"/>
      <c r="E36" s="80" t="s">
        <v>46</v>
      </c>
      <c r="F36" s="81" t="s">
        <v>47</v>
      </c>
      <c r="G36" s="81" t="s">
        <v>48</v>
      </c>
      <c r="H36" s="81" t="s">
        <v>49</v>
      </c>
      <c r="I36" s="82" t="s">
        <v>27</v>
      </c>
      <c r="L36" s="125"/>
    </row>
    <row r="37" spans="1:9" s="11" customFormat="1" ht="6" customHeight="1" thickBot="1">
      <c r="A37" s="121"/>
      <c r="B37" s="83"/>
      <c r="D37" s="84"/>
      <c r="E37" s="122"/>
      <c r="F37" s="123"/>
      <c r="G37" s="123"/>
      <c r="H37" s="123"/>
      <c r="I37" s="124"/>
    </row>
    <row r="38" spans="1:9" s="91" customFormat="1" ht="12" customHeight="1" thickBot="1">
      <c r="A38" s="85"/>
      <c r="B38" s="86" t="s">
        <v>144</v>
      </c>
      <c r="C38" s="86"/>
      <c r="D38" s="87"/>
      <c r="E38" s="88">
        <v>0</v>
      </c>
      <c r="F38" s="89">
        <f>SUM(F37:F37)</f>
        <v>0</v>
      </c>
      <c r="G38" s="89">
        <f>SUM(G37:G37)</f>
        <v>0</v>
      </c>
      <c r="H38" s="89">
        <f>SUM(H37:H37)</f>
        <v>0</v>
      </c>
      <c r="I38" s="90">
        <f>SUM(I37:I37)</f>
        <v>0</v>
      </c>
    </row>
    <row r="39" spans="1:9" s="127" customFormat="1" ht="12" customHeight="1" hidden="1">
      <c r="A39" s="125"/>
      <c r="B39" s="125"/>
      <c r="C39" s="125"/>
      <c r="D39" s="126"/>
      <c r="E39" s="126"/>
      <c r="F39" s="126"/>
      <c r="G39" s="126"/>
      <c r="H39" s="126"/>
      <c r="I39" s="126"/>
    </row>
    <row r="40" spans="1:9" s="127" customFormat="1" ht="15" customHeight="1" thickBot="1">
      <c r="A40" s="125"/>
      <c r="B40" s="125"/>
      <c r="C40" s="125"/>
      <c r="D40" s="126"/>
      <c r="E40" s="126"/>
      <c r="F40" s="126"/>
      <c r="G40" s="126"/>
      <c r="H40" s="126"/>
      <c r="I40" s="126"/>
    </row>
    <row r="41" spans="1:9" s="91" customFormat="1" ht="11.25" customHeight="1" thickBot="1">
      <c r="A41" s="78" t="s">
        <v>84</v>
      </c>
      <c r="B41" s="78"/>
      <c r="C41" s="78"/>
      <c r="D41" s="79"/>
      <c r="E41" s="80" t="s">
        <v>46</v>
      </c>
      <c r="F41" s="81" t="s">
        <v>47</v>
      </c>
      <c r="G41" s="81" t="s">
        <v>48</v>
      </c>
      <c r="H41" s="81" t="s">
        <v>49</v>
      </c>
      <c r="I41" s="82" t="s">
        <v>27</v>
      </c>
    </row>
    <row r="42" spans="1:9" s="127" customFormat="1" ht="6" customHeight="1" thickBot="1">
      <c r="A42" s="121"/>
      <c r="B42" s="83"/>
      <c r="C42" s="11"/>
      <c r="D42" s="84"/>
      <c r="E42" s="122"/>
      <c r="F42" s="123"/>
      <c r="G42" s="123"/>
      <c r="H42" s="123"/>
      <c r="I42" s="124"/>
    </row>
    <row r="43" spans="1:9" s="127" customFormat="1" ht="12" customHeight="1" thickBot="1">
      <c r="A43" s="85"/>
      <c r="B43" s="86" t="s">
        <v>144</v>
      </c>
      <c r="C43" s="86"/>
      <c r="D43" s="87"/>
      <c r="E43" s="88">
        <v>0</v>
      </c>
      <c r="F43" s="89">
        <f>SUM(F42:F42)</f>
        <v>0</v>
      </c>
      <c r="G43" s="89">
        <f>SUM(G42:G42)</f>
        <v>0</v>
      </c>
      <c r="H43" s="89">
        <f>SUM(H42:H42)</f>
        <v>0</v>
      </c>
      <c r="I43" s="90">
        <f>SUM(I42:I42)</f>
        <v>0</v>
      </c>
    </row>
    <row r="44" spans="1:9" s="127" customFormat="1" ht="12" customHeight="1" hidden="1">
      <c r="A44" s="125"/>
      <c r="B44" s="125"/>
      <c r="C44" s="125"/>
      <c r="D44" s="126"/>
      <c r="E44" s="126"/>
      <c r="F44" s="126"/>
      <c r="G44" s="126"/>
      <c r="H44" s="126"/>
      <c r="I44" s="126"/>
    </row>
    <row r="45" spans="1:9" s="127" customFormat="1" ht="15" customHeight="1" thickBot="1">
      <c r="A45" s="125"/>
      <c r="B45" s="125"/>
      <c r="C45" s="125"/>
      <c r="D45" s="126"/>
      <c r="E45" s="126"/>
      <c r="F45" s="126"/>
      <c r="G45" s="126"/>
      <c r="H45" s="126"/>
      <c r="I45" s="126"/>
    </row>
    <row r="46" spans="1:9" s="91" customFormat="1" ht="12" customHeight="1" thickBot="1">
      <c r="A46" s="78" t="s">
        <v>84</v>
      </c>
      <c r="B46" s="78"/>
      <c r="C46" s="78"/>
      <c r="D46" s="79"/>
      <c r="E46" s="80" t="s">
        <v>46</v>
      </c>
      <c r="F46" s="81" t="s">
        <v>47</v>
      </c>
      <c r="G46" s="81" t="s">
        <v>48</v>
      </c>
      <c r="H46" s="81" t="s">
        <v>49</v>
      </c>
      <c r="I46" s="82" t="s">
        <v>27</v>
      </c>
    </row>
    <row r="47" spans="1:9" s="127" customFormat="1" ht="6" customHeight="1" thickBot="1">
      <c r="A47" s="121"/>
      <c r="B47" s="83"/>
      <c r="C47" s="11"/>
      <c r="D47" s="84"/>
      <c r="E47" s="122"/>
      <c r="F47" s="123"/>
      <c r="G47" s="123"/>
      <c r="H47" s="123"/>
      <c r="I47" s="124"/>
    </row>
    <row r="48" spans="1:9" s="127" customFormat="1" ht="12" customHeight="1" thickBot="1">
      <c r="A48" s="85"/>
      <c r="B48" s="86" t="s">
        <v>144</v>
      </c>
      <c r="C48" s="86"/>
      <c r="D48" s="87"/>
      <c r="E48" s="88">
        <v>0</v>
      </c>
      <c r="F48" s="89">
        <f>SUM(F47:F47)</f>
        <v>0</v>
      </c>
      <c r="G48" s="89">
        <f>SUM(G47:G47)</f>
        <v>0</v>
      </c>
      <c r="H48" s="89">
        <f>SUM(H47:H47)</f>
        <v>0</v>
      </c>
      <c r="I48" s="90">
        <f>SUM(I47:I47)</f>
        <v>0</v>
      </c>
    </row>
    <row r="49" spans="1:9" s="127" customFormat="1" ht="9.75" customHeight="1">
      <c r="A49" s="125"/>
      <c r="B49" s="125"/>
      <c r="C49" s="125"/>
      <c r="D49" s="126"/>
      <c r="E49" s="126"/>
      <c r="F49" s="126"/>
      <c r="G49" s="126"/>
      <c r="H49" s="126"/>
      <c r="I49" s="126"/>
    </row>
    <row r="50" spans="1:9" s="127" customFormat="1" ht="4.5" customHeight="1">
      <c r="A50" s="125"/>
      <c r="B50" s="125"/>
      <c r="C50" s="125"/>
      <c r="D50" s="126"/>
      <c r="E50" s="126"/>
      <c r="F50" s="126"/>
      <c r="G50" s="126"/>
      <c r="H50" s="126"/>
      <c r="I50" s="126"/>
    </row>
    <row r="51" spans="1:12" ht="16.5" customHeight="1">
      <c r="A51" s="248" t="s">
        <v>83</v>
      </c>
      <c r="B51" s="249"/>
      <c r="C51" s="249"/>
      <c r="D51" s="249"/>
      <c r="E51" s="219">
        <f>SUM(E7:E50)</f>
        <v>0</v>
      </c>
      <c r="F51" s="224"/>
      <c r="G51" s="220"/>
      <c r="H51" s="220"/>
      <c r="I51" s="221"/>
      <c r="L51" s="30">
        <f>'SO2 rek'!L51+'SO3 rek'!L51</f>
        <v>0</v>
      </c>
    </row>
    <row r="52" spans="1:12" ht="16.5" customHeight="1">
      <c r="A52" s="248" t="s">
        <v>145</v>
      </c>
      <c r="B52" s="252"/>
      <c r="C52" s="252"/>
      <c r="D52" s="252"/>
      <c r="E52" s="219"/>
      <c r="F52" s="219">
        <f>F28+F33+F38+F43+F48</f>
        <v>0</v>
      </c>
      <c r="G52" s="222"/>
      <c r="H52" s="222"/>
      <c r="I52" s="223"/>
      <c r="L52" s="30">
        <f>E51+F52</f>
        <v>0</v>
      </c>
    </row>
    <row r="53" spans="1:57" ht="19.5" customHeight="1">
      <c r="A53" s="1" t="s">
        <v>51</v>
      </c>
      <c r="B53" s="1"/>
      <c r="C53" s="1"/>
      <c r="D53" s="1"/>
      <c r="E53" s="1"/>
      <c r="F53" s="1"/>
      <c r="G53" s="92"/>
      <c r="H53" s="1"/>
      <c r="I53" s="1"/>
      <c r="BA53" s="30"/>
      <c r="BB53" s="30"/>
      <c r="BC53" s="30"/>
      <c r="BD53" s="30"/>
      <c r="BE53" s="30"/>
    </row>
    <row r="54" ht="13.5" thickBot="1"/>
    <row r="55" spans="1:9" ht="12.75">
      <c r="A55" s="93" t="s">
        <v>52</v>
      </c>
      <c r="B55" s="94"/>
      <c r="C55" s="94"/>
      <c r="D55" s="95"/>
      <c r="E55" s="96" t="s">
        <v>53</v>
      </c>
      <c r="F55" s="97" t="s">
        <v>54</v>
      </c>
      <c r="G55" s="98" t="s">
        <v>55</v>
      </c>
      <c r="H55" s="99"/>
      <c r="I55" s="100" t="s">
        <v>53</v>
      </c>
    </row>
    <row r="56" spans="1:53" ht="12.75">
      <c r="A56" s="101" t="s">
        <v>75</v>
      </c>
      <c r="B56" s="102"/>
      <c r="C56" s="102"/>
      <c r="D56" s="103"/>
      <c r="E56" s="104">
        <v>0</v>
      </c>
      <c r="F56" s="105"/>
      <c r="G56" s="106"/>
      <c r="H56" s="107"/>
      <c r="I56" s="108">
        <f>'SO2 rek'!I56+'SO3 rek'!I56</f>
        <v>0</v>
      </c>
      <c r="BA56">
        <v>0</v>
      </c>
    </row>
    <row r="57" spans="1:53" ht="12.75">
      <c r="A57" s="101" t="s">
        <v>76</v>
      </c>
      <c r="B57" s="102"/>
      <c r="C57" s="102"/>
      <c r="D57" s="103"/>
      <c r="E57" s="104">
        <v>0</v>
      </c>
      <c r="F57" s="105"/>
      <c r="G57" s="106"/>
      <c r="H57" s="107"/>
      <c r="I57" s="108">
        <f>'SO2 rek'!I57+'SO3 rek'!I57</f>
        <v>0</v>
      </c>
      <c r="BA57">
        <v>0</v>
      </c>
    </row>
    <row r="58" spans="1:53" ht="12.75">
      <c r="A58" s="101" t="s">
        <v>77</v>
      </c>
      <c r="B58" s="102"/>
      <c r="C58" s="102"/>
      <c r="D58" s="103"/>
      <c r="E58" s="104">
        <v>0</v>
      </c>
      <c r="F58" s="105"/>
      <c r="G58" s="106"/>
      <c r="H58" s="107"/>
      <c r="I58" s="108">
        <f>'SO2 rek'!I58+'SO3 rek'!I58</f>
        <v>0</v>
      </c>
      <c r="BA58">
        <v>0</v>
      </c>
    </row>
    <row r="59" spans="1:53" ht="12.75">
      <c r="A59" s="101" t="s">
        <v>78</v>
      </c>
      <c r="B59" s="102"/>
      <c r="C59" s="102"/>
      <c r="D59" s="103"/>
      <c r="E59" s="104">
        <v>0</v>
      </c>
      <c r="F59" s="105"/>
      <c r="G59" s="106"/>
      <c r="H59" s="107"/>
      <c r="I59" s="108">
        <f>'SO2 rek'!I59+'SO3 rek'!I59</f>
        <v>0</v>
      </c>
      <c r="BA59">
        <v>2</v>
      </c>
    </row>
    <row r="60" spans="1:53" ht="12.75">
      <c r="A60" s="101" t="s">
        <v>79</v>
      </c>
      <c r="B60" s="102"/>
      <c r="C60" s="102"/>
      <c r="D60" s="103"/>
      <c r="E60" s="104">
        <v>0</v>
      </c>
      <c r="F60" s="105"/>
      <c r="G60" s="106"/>
      <c r="H60" s="107"/>
      <c r="I60" s="108">
        <f>'SO2 rek'!I60+'SO3 rek'!I60</f>
        <v>0</v>
      </c>
      <c r="BA60">
        <v>2</v>
      </c>
    </row>
    <row r="61" spans="1:53" ht="12.75">
      <c r="A61" s="101" t="s">
        <v>80</v>
      </c>
      <c r="B61" s="102"/>
      <c r="C61" s="102"/>
      <c r="D61" s="103"/>
      <c r="E61" s="104">
        <v>0</v>
      </c>
      <c r="F61" s="105"/>
      <c r="G61" s="106"/>
      <c r="H61" s="107"/>
      <c r="I61" s="108">
        <f>'SO2 rek'!I61+'SO3 rek'!I61</f>
        <v>0</v>
      </c>
      <c r="BA61">
        <v>1</v>
      </c>
    </row>
    <row r="62" spans="1:53" ht="12.75">
      <c r="A62" s="101" t="s">
        <v>82</v>
      </c>
      <c r="B62" s="102"/>
      <c r="C62" s="102"/>
      <c r="D62" s="103"/>
      <c r="E62" s="104">
        <v>0</v>
      </c>
      <c r="F62" s="105"/>
      <c r="G62" s="106"/>
      <c r="H62" s="107"/>
      <c r="I62" s="108">
        <f>'SO2 rek'!I62+'SO3 rek'!I62</f>
        <v>0</v>
      </c>
      <c r="BA62">
        <v>2</v>
      </c>
    </row>
    <row r="63" spans="1:53" ht="12.75">
      <c r="A63" s="101" t="s">
        <v>81</v>
      </c>
      <c r="B63" s="102"/>
      <c r="C63" s="102"/>
      <c r="D63" s="103"/>
      <c r="E63" s="104">
        <v>0</v>
      </c>
      <c r="F63" s="105"/>
      <c r="G63" s="106"/>
      <c r="H63" s="107"/>
      <c r="I63" s="108">
        <f>'SO2 rek'!I63+'SO3 rek'!I63</f>
        <v>0</v>
      </c>
      <c r="BA63">
        <v>2</v>
      </c>
    </row>
    <row r="64" spans="1:9" ht="13.5" thickBot="1">
      <c r="A64" s="109"/>
      <c r="B64" s="110" t="s">
        <v>56</v>
      </c>
      <c r="C64" s="111"/>
      <c r="D64" s="112"/>
      <c r="E64" s="113"/>
      <c r="F64" s="114"/>
      <c r="G64" s="114"/>
      <c r="H64" s="250">
        <f>SUM(I56:I63)</f>
        <v>0</v>
      </c>
      <c r="I64" s="251"/>
    </row>
    <row r="66" spans="2:9" ht="12.75">
      <c r="B66" s="91"/>
      <c r="F66" s="115"/>
      <c r="G66" s="116"/>
      <c r="H66" s="116"/>
      <c r="I66" s="117"/>
    </row>
    <row r="67" spans="6:9" ht="12.75">
      <c r="F67" s="115"/>
      <c r="G67" s="116"/>
      <c r="H67" s="116"/>
      <c r="I67" s="117"/>
    </row>
    <row r="68" spans="6:9" ht="12.75">
      <c r="F68" s="115"/>
      <c r="G68" s="116"/>
      <c r="H68" s="116"/>
      <c r="I68" s="117"/>
    </row>
    <row r="69" spans="6:9" ht="12.75">
      <c r="F69" s="115"/>
      <c r="G69" s="116"/>
      <c r="H69" s="116"/>
      <c r="I69" s="117"/>
    </row>
    <row r="70" spans="6:9" ht="12.75">
      <c r="F70" s="115"/>
      <c r="G70" s="116"/>
      <c r="H70" s="116"/>
      <c r="I70" s="117"/>
    </row>
    <row r="71" spans="6:9" ht="12.75">
      <c r="F71" s="115"/>
      <c r="G71" s="116"/>
      <c r="H71" s="116"/>
      <c r="I71" s="117"/>
    </row>
    <row r="72" spans="6:9" ht="12.75">
      <c r="F72" s="115"/>
      <c r="G72" s="116"/>
      <c r="H72" s="116"/>
      <c r="I72" s="117"/>
    </row>
    <row r="73" spans="6:9" ht="12.75">
      <c r="F73" s="115"/>
      <c r="G73" s="116"/>
      <c r="H73" s="116"/>
      <c r="I73" s="117"/>
    </row>
    <row r="74" spans="6:9" ht="12.75">
      <c r="F74" s="115"/>
      <c r="G74" s="116"/>
      <c r="H74" s="116"/>
      <c r="I74" s="117"/>
    </row>
    <row r="75" spans="6:9" ht="12.75">
      <c r="F75" s="115"/>
      <c r="G75" s="116"/>
      <c r="H75" s="116"/>
      <c r="I75" s="117"/>
    </row>
    <row r="76" spans="6:9" ht="12.75">
      <c r="F76" s="115"/>
      <c r="G76" s="116"/>
      <c r="H76" s="116"/>
      <c r="I76" s="117"/>
    </row>
    <row r="77" spans="6:9" ht="12.75">
      <c r="F77" s="115"/>
      <c r="G77" s="116"/>
      <c r="H77" s="116"/>
      <c r="I77" s="117"/>
    </row>
    <row r="78" spans="6:9" ht="12.75">
      <c r="F78" s="115"/>
      <c r="G78" s="116"/>
      <c r="H78" s="116"/>
      <c r="I78" s="117"/>
    </row>
    <row r="79" spans="6:9" ht="12.75">
      <c r="F79" s="115"/>
      <c r="G79" s="116"/>
      <c r="H79" s="116"/>
      <c r="I79" s="117"/>
    </row>
    <row r="80" spans="6:9" ht="12.75">
      <c r="F80" s="115"/>
      <c r="G80" s="116"/>
      <c r="H80" s="116"/>
      <c r="I80" s="117"/>
    </row>
    <row r="81" spans="6:9" ht="12.75">
      <c r="F81" s="115"/>
      <c r="G81" s="116"/>
      <c r="H81" s="116"/>
      <c r="I81" s="117"/>
    </row>
    <row r="82" spans="6:9" ht="12.75">
      <c r="F82" s="115"/>
      <c r="G82" s="116"/>
      <c r="H82" s="116"/>
      <c r="I82" s="117"/>
    </row>
    <row r="83" spans="6:9" ht="12.75">
      <c r="F83" s="115"/>
      <c r="G83" s="116"/>
      <c r="H83" s="116"/>
      <c r="I83" s="117"/>
    </row>
    <row r="84" spans="6:9" ht="12.75">
      <c r="F84" s="115"/>
      <c r="G84" s="116"/>
      <c r="H84" s="116"/>
      <c r="I84" s="117"/>
    </row>
    <row r="85" spans="6:9" ht="12.75">
      <c r="F85" s="115"/>
      <c r="G85" s="116"/>
      <c r="H85" s="116"/>
      <c r="I85" s="117"/>
    </row>
    <row r="86" spans="6:9" ht="12.75">
      <c r="F86" s="115"/>
      <c r="G86" s="116"/>
      <c r="H86" s="116"/>
      <c r="I86" s="117"/>
    </row>
    <row r="87" spans="6:9" ht="12.75">
      <c r="F87" s="115"/>
      <c r="G87" s="116"/>
      <c r="H87" s="116"/>
      <c r="I87" s="117"/>
    </row>
    <row r="88" spans="6:9" ht="12.75">
      <c r="F88" s="115"/>
      <c r="G88" s="116"/>
      <c r="H88" s="116"/>
      <c r="I88" s="117"/>
    </row>
    <row r="89" spans="6:9" ht="12.75">
      <c r="F89" s="115"/>
      <c r="G89" s="116"/>
      <c r="H89" s="116"/>
      <c r="I89" s="117"/>
    </row>
    <row r="90" spans="6:9" ht="12.75">
      <c r="F90" s="115"/>
      <c r="G90" s="116"/>
      <c r="H90" s="116"/>
      <c r="I90" s="117"/>
    </row>
    <row r="91" spans="6:9" ht="12.75">
      <c r="F91" s="115"/>
      <c r="G91" s="116"/>
      <c r="H91" s="116"/>
      <c r="I91" s="117"/>
    </row>
    <row r="92" spans="6:9" ht="12.75">
      <c r="F92" s="115"/>
      <c r="G92" s="116"/>
      <c r="H92" s="116"/>
      <c r="I92" s="117"/>
    </row>
    <row r="93" spans="6:9" ht="12.75">
      <c r="F93" s="115"/>
      <c r="G93" s="116"/>
      <c r="H93" s="116"/>
      <c r="I93" s="117"/>
    </row>
    <row r="94" spans="6:9" ht="12.75">
      <c r="F94" s="115"/>
      <c r="G94" s="116"/>
      <c r="H94" s="116"/>
      <c r="I94" s="117"/>
    </row>
    <row r="95" spans="6:9" ht="12.75">
      <c r="F95" s="115"/>
      <c r="G95" s="116"/>
      <c r="H95" s="116"/>
      <c r="I95" s="117"/>
    </row>
    <row r="96" spans="6:9" ht="12.75">
      <c r="F96" s="115"/>
      <c r="G96" s="116"/>
      <c r="H96" s="116"/>
      <c r="I96" s="117"/>
    </row>
    <row r="97" spans="6:9" ht="12.75">
      <c r="F97" s="115"/>
      <c r="G97" s="116"/>
      <c r="H97" s="116"/>
      <c r="I97" s="117"/>
    </row>
    <row r="98" spans="6:9" ht="12.75">
      <c r="F98" s="115"/>
      <c r="G98" s="116"/>
      <c r="H98" s="116"/>
      <c r="I98" s="117"/>
    </row>
    <row r="99" spans="6:9" ht="12.75">
      <c r="F99" s="115"/>
      <c r="G99" s="116"/>
      <c r="H99" s="116"/>
      <c r="I99" s="117"/>
    </row>
    <row r="100" spans="6:9" ht="12.75">
      <c r="F100" s="115"/>
      <c r="G100" s="116"/>
      <c r="H100" s="116"/>
      <c r="I100" s="117"/>
    </row>
    <row r="101" spans="6:9" ht="12.75">
      <c r="F101" s="115"/>
      <c r="G101" s="116"/>
      <c r="H101" s="116"/>
      <c r="I101" s="117"/>
    </row>
    <row r="102" spans="6:9" ht="12.75">
      <c r="F102" s="115"/>
      <c r="G102" s="116"/>
      <c r="H102" s="116"/>
      <c r="I102" s="117"/>
    </row>
    <row r="103" spans="6:9" ht="12.75">
      <c r="F103" s="115"/>
      <c r="G103" s="116"/>
      <c r="H103" s="116"/>
      <c r="I103" s="117"/>
    </row>
    <row r="104" spans="6:9" ht="12.75">
      <c r="F104" s="115"/>
      <c r="G104" s="116"/>
      <c r="H104" s="116"/>
      <c r="I104" s="117"/>
    </row>
    <row r="105" spans="6:9" ht="12.75">
      <c r="F105" s="115"/>
      <c r="G105" s="116"/>
      <c r="H105" s="116"/>
      <c r="I105" s="117"/>
    </row>
    <row r="106" spans="6:9" ht="12.75">
      <c r="F106" s="115"/>
      <c r="G106" s="116"/>
      <c r="H106" s="116"/>
      <c r="I106" s="117"/>
    </row>
    <row r="107" spans="6:9" ht="12.75">
      <c r="F107" s="115"/>
      <c r="G107" s="116"/>
      <c r="H107" s="116"/>
      <c r="I107" s="117"/>
    </row>
    <row r="108" spans="6:9" ht="12.75">
      <c r="F108" s="115"/>
      <c r="G108" s="116"/>
      <c r="H108" s="116"/>
      <c r="I108" s="117"/>
    </row>
    <row r="109" spans="6:9" ht="12.75">
      <c r="F109" s="115"/>
      <c r="G109" s="116"/>
      <c r="H109" s="116"/>
      <c r="I109" s="117"/>
    </row>
    <row r="110" spans="6:9" ht="12.75">
      <c r="F110" s="115"/>
      <c r="G110" s="116"/>
      <c r="H110" s="116"/>
      <c r="I110" s="117"/>
    </row>
    <row r="111" spans="6:9" ht="12.75">
      <c r="F111" s="115"/>
      <c r="G111" s="116"/>
      <c r="H111" s="116"/>
      <c r="I111" s="117"/>
    </row>
    <row r="112" spans="6:9" ht="12.75">
      <c r="F112" s="115"/>
      <c r="G112" s="116"/>
      <c r="H112" s="116"/>
      <c r="I112" s="117"/>
    </row>
    <row r="113" spans="6:9" ht="12.75">
      <c r="F113" s="115"/>
      <c r="G113" s="116"/>
      <c r="H113" s="116"/>
      <c r="I113" s="117"/>
    </row>
    <row r="114" spans="6:9" ht="12.75">
      <c r="F114" s="115"/>
      <c r="G114" s="116"/>
      <c r="H114" s="116"/>
      <c r="I114" s="117"/>
    </row>
    <row r="115" spans="6:9" ht="12.75">
      <c r="F115" s="115"/>
      <c r="G115" s="116"/>
      <c r="H115" s="116"/>
      <c r="I115" s="117"/>
    </row>
  </sheetData>
  <sheetProtection/>
  <mergeCells count="7">
    <mergeCell ref="A1:B1"/>
    <mergeCell ref="C1:D1"/>
    <mergeCell ref="A2:B2"/>
    <mergeCell ref="G2:I2"/>
    <mergeCell ref="A51:D51"/>
    <mergeCell ref="H64:I64"/>
    <mergeCell ref="A52:D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0">
      <selection activeCell="C30" sqref="C3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130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/>
      <c r="D6" s="10"/>
      <c r="E6" s="10"/>
      <c r="F6" s="18"/>
      <c r="G6" s="12"/>
    </row>
    <row r="7" spans="1:9" ht="12.75">
      <c r="A7" s="13" t="s">
        <v>8</v>
      </c>
      <c r="B7" s="15"/>
      <c r="C7" s="233"/>
      <c r="D7" s="234"/>
      <c r="E7" s="19" t="s">
        <v>9</v>
      </c>
      <c r="F7" s="20"/>
      <c r="G7" s="21"/>
      <c r="H7" s="22"/>
      <c r="I7" s="22"/>
    </row>
    <row r="8" spans="1:7" ht="12.75">
      <c r="A8" s="13" t="s">
        <v>10</v>
      </c>
      <c r="B8" s="15"/>
      <c r="C8" s="233"/>
      <c r="D8" s="234"/>
      <c r="E8" s="16" t="s">
        <v>11</v>
      </c>
      <c r="F8" s="15"/>
      <c r="G8" s="23"/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235"/>
      <c r="F11" s="236"/>
      <c r="G11" s="237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 t="str">
        <f>'SO2 rek'!A56</f>
        <v>Ztížené výrobní podmínky</v>
      </c>
      <c r="E14" s="44"/>
      <c r="F14" s="45"/>
      <c r="G14" s="42">
        <f>'SO2 rek'!I56</f>
        <v>0</v>
      </c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 t="str">
        <f>'SO2 rek'!A57</f>
        <v>Oborová přirážka</v>
      </c>
      <c r="E15" s="46"/>
      <c r="F15" s="47"/>
      <c r="G15" s="42">
        <f>'SO2 rek'!I57</f>
        <v>0</v>
      </c>
    </row>
    <row r="16" spans="1:7" ht="15.75" customHeight="1">
      <c r="A16" s="40" t="s">
        <v>22</v>
      </c>
      <c r="B16" s="41" t="s">
        <v>23</v>
      </c>
      <c r="C16" s="42">
        <f>'SO2 rek'!E51</f>
        <v>0</v>
      </c>
      <c r="D16" s="24" t="str">
        <f>'SO2 rek'!A58</f>
        <v>Přesun stavebních kapacit</v>
      </c>
      <c r="E16" s="46"/>
      <c r="F16" s="47"/>
      <c r="G16" s="42">
        <f>'SO2 rek'!I58</f>
        <v>0</v>
      </c>
    </row>
    <row r="17" spans="1:7" ht="15.75" customHeight="1">
      <c r="A17" s="48" t="s">
        <v>24</v>
      </c>
      <c r="B17" s="41" t="s">
        <v>25</v>
      </c>
      <c r="C17" s="42">
        <f>'SO2 rek'!F28</f>
        <v>0</v>
      </c>
      <c r="D17" s="24" t="str">
        <f>'SO2 rek'!A59</f>
        <v>Mimostaveništní doprava</v>
      </c>
      <c r="E17" s="46"/>
      <c r="F17" s="47"/>
      <c r="G17" s="42">
        <f>'SO2 rek'!I59</f>
        <v>0</v>
      </c>
    </row>
    <row r="18" spans="1:7" ht="15.75" customHeight="1">
      <c r="A18" s="49" t="s">
        <v>26</v>
      </c>
      <c r="B18" s="41"/>
      <c r="C18" s="42">
        <f>SUM(C14:C17)</f>
        <v>0</v>
      </c>
      <c r="D18" s="50" t="str">
        <f>'SO2 rek'!A60</f>
        <v>Zařízení staveniště</v>
      </c>
      <c r="E18" s="46"/>
      <c r="F18" s="47"/>
      <c r="G18" s="42">
        <f>'SO2 rek'!I60</f>
        <v>0</v>
      </c>
    </row>
    <row r="19" spans="1:7" ht="15.75" customHeight="1">
      <c r="A19" s="49"/>
      <c r="B19" s="41"/>
      <c r="C19" s="42"/>
      <c r="D19" s="24" t="str">
        <f>'SO2 rek'!A61</f>
        <v>Provoz investora</v>
      </c>
      <c r="E19" s="46"/>
      <c r="F19" s="47"/>
      <c r="G19" s="42">
        <f>'SO2 rek'!I61</f>
        <v>0</v>
      </c>
    </row>
    <row r="20" spans="1:7" ht="15.75" customHeight="1">
      <c r="A20" s="49" t="s">
        <v>27</v>
      </c>
      <c r="B20" s="41"/>
      <c r="C20" s="42">
        <f>HZS</f>
        <v>0</v>
      </c>
      <c r="D20" s="24" t="str">
        <f>'SO2 rek'!A62</f>
        <v>Vytyčení stavby</v>
      </c>
      <c r="E20" s="46"/>
      <c r="F20" s="47"/>
      <c r="G20" s="42">
        <f>'SO2 rek'!I62</f>
        <v>0</v>
      </c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15</v>
      </c>
      <c r="D29" s="15" t="s">
        <v>40</v>
      </c>
      <c r="E29" s="16"/>
      <c r="F29" s="59">
        <v>0</v>
      </c>
      <c r="G29" s="17"/>
    </row>
    <row r="30" spans="1:7" ht="12.75">
      <c r="A30" s="13" t="s">
        <v>41</v>
      </c>
      <c r="B30" s="15"/>
      <c r="C30" s="58">
        <f>SazbaDPH1</f>
        <v>15</v>
      </c>
      <c r="D30" s="15" t="s">
        <v>40</v>
      </c>
      <c r="E30" s="16"/>
      <c r="F30" s="60">
        <f>ROUND(PRODUCT(F29,C30/100),1)</f>
        <v>0</v>
      </c>
      <c r="G30" s="27"/>
    </row>
    <row r="31" spans="1:7" ht="12.75">
      <c r="A31" s="13" t="s">
        <v>39</v>
      </c>
      <c r="B31" s="15"/>
      <c r="C31" s="58">
        <v>21</v>
      </c>
      <c r="D31" s="15" t="s">
        <v>40</v>
      </c>
      <c r="E31" s="16"/>
      <c r="F31" s="59">
        <f>ROUND(C22,1)</f>
        <v>0</v>
      </c>
      <c r="G31" s="17"/>
    </row>
    <row r="32" spans="1:7" ht="12.75">
      <c r="A32" s="13" t="s">
        <v>41</v>
      </c>
      <c r="B32" s="15"/>
      <c r="C32" s="58">
        <f>SazbaDPH2</f>
        <v>21</v>
      </c>
      <c r="D32" s="15" t="s">
        <v>40</v>
      </c>
      <c r="E32" s="16"/>
      <c r="F32" s="60">
        <f>ROUND(PRODUCT(F31,C32/100),1)</f>
        <v>0</v>
      </c>
      <c r="G32" s="27"/>
    </row>
    <row r="33" spans="1:7" s="66" customFormat="1" ht="19.5" customHeight="1" thickBot="1">
      <c r="A33" s="61" t="s">
        <v>42</v>
      </c>
      <c r="B33" s="62"/>
      <c r="C33" s="62"/>
      <c r="D33" s="62"/>
      <c r="E33" s="63"/>
      <c r="F33" s="64">
        <f>CEILING(SUM(F29:F32),1)</f>
        <v>0</v>
      </c>
      <c r="G33" s="65"/>
    </row>
    <row r="35" spans="1:8" ht="12.75">
      <c r="A35" s="67" t="s">
        <v>43</v>
      </c>
      <c r="B35" s="67"/>
      <c r="C35" s="67"/>
      <c r="D35" s="67"/>
      <c r="E35" s="67"/>
      <c r="F35" s="67"/>
      <c r="G35" s="67"/>
      <c r="H35" t="s">
        <v>4</v>
      </c>
    </row>
    <row r="36" spans="1:8" ht="14.25" customHeight="1">
      <c r="A36" s="67"/>
      <c r="B36" s="238"/>
      <c r="C36" s="238"/>
      <c r="D36" s="238"/>
      <c r="E36" s="238"/>
      <c r="F36" s="238"/>
      <c r="G36" s="238"/>
      <c r="H36" t="s">
        <v>4</v>
      </c>
    </row>
    <row r="37" spans="1:8" ht="12.75" customHeight="1">
      <c r="A37" s="68"/>
      <c r="B37" s="238"/>
      <c r="C37" s="238"/>
      <c r="D37" s="238"/>
      <c r="E37" s="238"/>
      <c r="F37" s="238"/>
      <c r="G37" s="238"/>
      <c r="H37" t="s">
        <v>4</v>
      </c>
    </row>
    <row r="38" spans="1:8" ht="12.75">
      <c r="A38" s="68"/>
      <c r="B38" s="238"/>
      <c r="C38" s="238"/>
      <c r="D38" s="238"/>
      <c r="E38" s="238"/>
      <c r="F38" s="238"/>
      <c r="G38" s="238"/>
      <c r="H38" t="s">
        <v>4</v>
      </c>
    </row>
    <row r="39" spans="1:8" ht="12.75">
      <c r="A39" s="68"/>
      <c r="B39" s="238"/>
      <c r="C39" s="238"/>
      <c r="D39" s="238"/>
      <c r="E39" s="238"/>
      <c r="F39" s="238"/>
      <c r="G39" s="238"/>
      <c r="H39" t="s">
        <v>4</v>
      </c>
    </row>
    <row r="40" spans="1:8" ht="12.75">
      <c r="A40" s="68"/>
      <c r="B40" s="238"/>
      <c r="C40" s="238"/>
      <c r="D40" s="238"/>
      <c r="E40" s="238"/>
      <c r="F40" s="238"/>
      <c r="G40" s="238"/>
      <c r="H40" t="s">
        <v>4</v>
      </c>
    </row>
    <row r="41" spans="1:8" ht="12.75">
      <c r="A41" s="68"/>
      <c r="B41" s="238"/>
      <c r="C41" s="238"/>
      <c r="D41" s="238"/>
      <c r="E41" s="238"/>
      <c r="F41" s="238"/>
      <c r="G41" s="238"/>
      <c r="H41" t="s">
        <v>4</v>
      </c>
    </row>
    <row r="42" spans="1:8" ht="1.5" customHeight="1">
      <c r="A42" s="68"/>
      <c r="B42" s="238"/>
      <c r="C42" s="238"/>
      <c r="D42" s="238"/>
      <c r="E42" s="238"/>
      <c r="F42" s="238"/>
      <c r="G42" s="238"/>
      <c r="H42" t="s">
        <v>4</v>
      </c>
    </row>
    <row r="43" spans="1:8" ht="4.5" customHeight="1">
      <c r="A43" s="68"/>
      <c r="B43" s="238"/>
      <c r="C43" s="238"/>
      <c r="D43" s="238"/>
      <c r="E43" s="238"/>
      <c r="F43" s="238"/>
      <c r="G43" s="238"/>
      <c r="H43" t="s">
        <v>4</v>
      </c>
    </row>
    <row r="44" spans="1:8" ht="4.5" customHeight="1">
      <c r="A44" s="68"/>
      <c r="B44" s="238"/>
      <c r="C44" s="238"/>
      <c r="D44" s="238"/>
      <c r="E44" s="238"/>
      <c r="F44" s="238"/>
      <c r="G44" s="238"/>
      <c r="H44" t="s">
        <v>4</v>
      </c>
    </row>
    <row r="45" spans="2:7" ht="4.5" customHeight="1">
      <c r="B45" s="232"/>
      <c r="C45" s="232"/>
      <c r="D45" s="232"/>
      <c r="E45" s="232"/>
      <c r="F45" s="232"/>
      <c r="G45" s="232"/>
    </row>
    <row r="46" spans="2:7" ht="12.75">
      <c r="B46" s="232"/>
      <c r="C46" s="232"/>
      <c r="D46" s="232"/>
      <c r="E46" s="232"/>
      <c r="F46" s="232"/>
      <c r="G46" s="232"/>
    </row>
    <row r="47" spans="2:7" ht="12.75">
      <c r="B47" s="232"/>
      <c r="C47" s="232"/>
      <c r="D47" s="232"/>
      <c r="E47" s="232"/>
      <c r="F47" s="232"/>
      <c r="G47" s="232"/>
    </row>
    <row r="48" spans="2:7" ht="12.75">
      <c r="B48" s="232"/>
      <c r="C48" s="232"/>
      <c r="D48" s="232"/>
      <c r="E48" s="232"/>
      <c r="F48" s="232"/>
      <c r="G48" s="232"/>
    </row>
    <row r="49" spans="2:7" ht="12.75">
      <c r="B49" s="232"/>
      <c r="C49" s="232"/>
      <c r="D49" s="232"/>
      <c r="E49" s="232"/>
      <c r="F49" s="232"/>
      <c r="G49" s="232"/>
    </row>
    <row r="50" spans="2:7" ht="12.75">
      <c r="B50" s="232"/>
      <c r="C50" s="232"/>
      <c r="D50" s="232"/>
      <c r="E50" s="232"/>
      <c r="F50" s="232"/>
      <c r="G50" s="232"/>
    </row>
    <row r="51" spans="2:7" ht="12.75">
      <c r="B51" s="232"/>
      <c r="C51" s="232"/>
      <c r="D51" s="232"/>
      <c r="E51" s="232"/>
      <c r="F51" s="232"/>
      <c r="G51" s="232"/>
    </row>
    <row r="52" spans="2:7" ht="12.75">
      <c r="B52" s="232"/>
      <c r="C52" s="232"/>
      <c r="D52" s="232"/>
      <c r="E52" s="232"/>
      <c r="F52" s="232"/>
      <c r="G52" s="232"/>
    </row>
    <row r="53" spans="2:7" ht="12.75">
      <c r="B53" s="232"/>
      <c r="C53" s="232"/>
      <c r="D53" s="232"/>
      <c r="E53" s="232"/>
      <c r="F53" s="232"/>
      <c r="G53" s="232"/>
    </row>
    <row r="54" spans="2:7" ht="12.75">
      <c r="B54" s="232"/>
      <c r="C54" s="232"/>
      <c r="D54" s="232"/>
      <c r="E54" s="232"/>
      <c r="F54" s="232"/>
      <c r="G54" s="232"/>
    </row>
  </sheetData>
  <sheetProtection/>
  <mergeCells count="14">
    <mergeCell ref="B52:G52"/>
    <mergeCell ref="B53:G53"/>
    <mergeCell ref="B54:G54"/>
    <mergeCell ref="B48:G48"/>
    <mergeCell ref="B49:G49"/>
    <mergeCell ref="B50:G50"/>
    <mergeCell ref="B51:G51"/>
    <mergeCell ref="B46:G46"/>
    <mergeCell ref="B47:G47"/>
    <mergeCell ref="B36:G44"/>
    <mergeCell ref="C7:D7"/>
    <mergeCell ref="C8:D8"/>
    <mergeCell ref="E11:G11"/>
    <mergeCell ref="B45:G4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  <ignoredErrors>
    <ignoredError sqref="F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E115"/>
  <sheetViews>
    <sheetView view="pageBreakPreview" zoomScaleNormal="55" zoomScaleSheetLayoutView="100" zoomScalePageLayoutView="0" workbookViewId="0" topLeftCell="A1">
      <selection activeCell="K53" sqref="K5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7.125" style="0" customWidth="1"/>
    <col min="6" max="9" width="9.375" style="0" customWidth="1"/>
  </cols>
  <sheetData>
    <row r="1" spans="1:9" ht="13.5" thickTop="1">
      <c r="A1" s="239" t="s">
        <v>5</v>
      </c>
      <c r="B1" s="240"/>
      <c r="C1" s="241"/>
      <c r="D1" s="242"/>
      <c r="E1" s="132"/>
      <c r="F1" s="69"/>
      <c r="G1" s="70" t="s">
        <v>44</v>
      </c>
      <c r="H1" s="71"/>
      <c r="I1" s="72"/>
    </row>
    <row r="2" spans="1:9" ht="13.5" thickBot="1">
      <c r="A2" s="243" t="s">
        <v>1</v>
      </c>
      <c r="B2" s="244"/>
      <c r="C2" s="73" t="s">
        <v>143</v>
      </c>
      <c r="D2" s="74"/>
      <c r="E2" s="75"/>
      <c r="F2" s="74"/>
      <c r="G2" s="245" t="s">
        <v>71</v>
      </c>
      <c r="H2" s="246"/>
      <c r="I2" s="247"/>
    </row>
    <row r="3" ht="12" customHeight="1" thickTop="1">
      <c r="F3" s="11"/>
    </row>
    <row r="4" spans="1:9" ht="18.75" customHeight="1">
      <c r="A4" s="76" t="s">
        <v>45</v>
      </c>
      <c r="B4" s="1"/>
      <c r="C4" s="1"/>
      <c r="D4" s="1"/>
      <c r="E4" s="77"/>
      <c r="F4" s="1"/>
      <c r="G4" s="1"/>
      <c r="H4" s="1"/>
      <c r="I4" s="1"/>
    </row>
    <row r="5" ht="12" customHeight="1" thickBot="1"/>
    <row r="6" spans="1:9" s="127" customFormat="1" ht="12" customHeight="1" thickBot="1">
      <c r="A6" s="78" t="s">
        <v>84</v>
      </c>
      <c r="B6" s="78"/>
      <c r="C6" s="78" t="str">
        <f>'SO2 pol'!C7</f>
        <v>Zemní práce</v>
      </c>
      <c r="D6" s="79"/>
      <c r="E6" s="80" t="s">
        <v>46</v>
      </c>
      <c r="F6" s="81" t="s">
        <v>47</v>
      </c>
      <c r="G6" s="81" t="s">
        <v>48</v>
      </c>
      <c r="H6" s="81" t="s">
        <v>49</v>
      </c>
      <c r="I6" s="82" t="s">
        <v>27</v>
      </c>
    </row>
    <row r="7" spans="1:9" s="127" customFormat="1" ht="6" customHeight="1" thickBot="1">
      <c r="A7" s="121"/>
      <c r="B7" s="83"/>
      <c r="C7" s="11"/>
      <c r="D7" s="84"/>
      <c r="E7" s="122"/>
      <c r="F7" s="123"/>
      <c r="G7" s="123"/>
      <c r="H7" s="123"/>
      <c r="I7" s="124"/>
    </row>
    <row r="8" spans="1:9" s="127" customFormat="1" ht="12" customHeight="1" thickBot="1">
      <c r="A8" s="85"/>
      <c r="B8" s="86" t="s">
        <v>50</v>
      </c>
      <c r="C8" s="86"/>
      <c r="D8" s="87"/>
      <c r="E8" s="88">
        <f>'SO2 pol'!G24</f>
        <v>0</v>
      </c>
      <c r="F8" s="89">
        <f>SUM(F7:F7)</f>
        <v>0</v>
      </c>
      <c r="G8" s="89">
        <f>SUM(G7:G7)</f>
        <v>0</v>
      </c>
      <c r="H8" s="89">
        <f>SUM(H7:H7)</f>
        <v>0</v>
      </c>
      <c r="I8" s="90">
        <f>SUM(I7:I7)</f>
        <v>0</v>
      </c>
    </row>
    <row r="9" spans="1:9" s="127" customFormat="1" ht="12" customHeight="1" hidden="1">
      <c r="A9" s="125"/>
      <c r="B9" s="125"/>
      <c r="C9" s="125"/>
      <c r="D9" s="126"/>
      <c r="E9" s="126"/>
      <c r="F9" s="126"/>
      <c r="G9" s="126"/>
      <c r="H9" s="126"/>
      <c r="I9" s="126"/>
    </row>
    <row r="10" s="91" customFormat="1" ht="15" customHeight="1" thickBot="1"/>
    <row r="11" spans="1:9" s="127" customFormat="1" ht="12" customHeight="1" thickBot="1">
      <c r="A11" s="78" t="s">
        <v>84</v>
      </c>
      <c r="B11" s="78"/>
      <c r="C11" s="78" t="str">
        <f>'SO2 pol'!C25</f>
        <v>Základy</v>
      </c>
      <c r="D11" s="79"/>
      <c r="E11" s="80" t="s">
        <v>46</v>
      </c>
      <c r="F11" s="81" t="s">
        <v>47</v>
      </c>
      <c r="G11" s="81" t="s">
        <v>48</v>
      </c>
      <c r="H11" s="81" t="s">
        <v>49</v>
      </c>
      <c r="I11" s="82" t="s">
        <v>27</v>
      </c>
    </row>
    <row r="12" spans="1:9" s="127" customFormat="1" ht="6" customHeight="1" thickBot="1">
      <c r="A12" s="121"/>
      <c r="B12" s="83"/>
      <c r="C12" s="11"/>
      <c r="D12" s="84"/>
      <c r="E12" s="122"/>
      <c r="F12" s="123"/>
      <c r="G12" s="123"/>
      <c r="H12" s="123"/>
      <c r="I12" s="124"/>
    </row>
    <row r="13" spans="1:9" s="127" customFormat="1" ht="12" customHeight="1" thickBot="1">
      <c r="A13" s="85"/>
      <c r="B13" s="86" t="s">
        <v>50</v>
      </c>
      <c r="C13" s="86"/>
      <c r="D13" s="87"/>
      <c r="E13" s="88">
        <f>'SO2 pol'!G29</f>
        <v>0</v>
      </c>
      <c r="F13" s="89">
        <f>SUM(F12:F12)</f>
        <v>0</v>
      </c>
      <c r="G13" s="89">
        <f>SUM(G12:G12)</f>
        <v>0</v>
      </c>
      <c r="H13" s="89">
        <f>SUM(H12:H12)</f>
        <v>0</v>
      </c>
      <c r="I13" s="90">
        <f>SUM(I12:I12)</f>
        <v>0</v>
      </c>
    </row>
    <row r="14" spans="1:9" s="127" customFormat="1" ht="12" customHeight="1" hidden="1">
      <c r="A14" s="125"/>
      <c r="B14" s="125"/>
      <c r="C14" s="125"/>
      <c r="D14" s="126"/>
      <c r="E14" s="126"/>
      <c r="F14" s="126"/>
      <c r="G14" s="126"/>
      <c r="H14" s="126"/>
      <c r="I14" s="126"/>
    </row>
    <row r="15" s="91" customFormat="1" ht="15" customHeight="1" thickBot="1"/>
    <row r="16" spans="1:9" s="127" customFormat="1" ht="12" customHeight="1" thickBot="1">
      <c r="A16" s="78" t="s">
        <v>84</v>
      </c>
      <c r="B16" s="78"/>
      <c r="C16" s="78" t="str">
        <f>'SO2 pol'!C30</f>
        <v>Komunikace   </v>
      </c>
      <c r="D16" s="79"/>
      <c r="E16" s="80" t="s">
        <v>46</v>
      </c>
      <c r="F16" s="81" t="s">
        <v>47</v>
      </c>
      <c r="G16" s="81" t="s">
        <v>48</v>
      </c>
      <c r="H16" s="81" t="s">
        <v>49</v>
      </c>
      <c r="I16" s="82" t="s">
        <v>27</v>
      </c>
    </row>
    <row r="17" spans="1:9" s="127" customFormat="1" ht="6" customHeight="1" thickBot="1">
      <c r="A17" s="121"/>
      <c r="B17" s="83"/>
      <c r="C17" s="11"/>
      <c r="D17" s="84"/>
      <c r="E17" s="122"/>
      <c r="F17" s="123"/>
      <c r="G17" s="123"/>
      <c r="H17" s="123"/>
      <c r="I17" s="124"/>
    </row>
    <row r="18" spans="1:9" s="127" customFormat="1" ht="12" customHeight="1" thickBot="1">
      <c r="A18" s="85"/>
      <c r="B18" s="86" t="s">
        <v>50</v>
      </c>
      <c r="C18" s="86"/>
      <c r="D18" s="87"/>
      <c r="E18" s="88">
        <f>'SO2 pol'!G35</f>
        <v>0</v>
      </c>
      <c r="F18" s="89">
        <f>SUM(F17:F17)</f>
        <v>0</v>
      </c>
      <c r="G18" s="89">
        <f>SUM(G17:G17)</f>
        <v>0</v>
      </c>
      <c r="H18" s="89">
        <f>SUM(H17:H17)</f>
        <v>0</v>
      </c>
      <c r="I18" s="90">
        <f>SUM(I17:I17)</f>
        <v>0</v>
      </c>
    </row>
    <row r="19" spans="1:13" s="91" customFormat="1" ht="12" customHeight="1" hidden="1">
      <c r="A19" s="125"/>
      <c r="B19" s="125"/>
      <c r="C19" s="125"/>
      <c r="D19" s="126"/>
      <c r="E19" s="126"/>
      <c r="F19" s="126"/>
      <c r="G19" s="126"/>
      <c r="H19" s="126"/>
      <c r="I19" s="126"/>
      <c r="J19" s="127"/>
      <c r="K19" s="127"/>
      <c r="L19" s="127"/>
      <c r="M19" s="127"/>
    </row>
    <row r="20" spans="1:9" s="127" customFormat="1" ht="15" customHeight="1" thickBot="1">
      <c r="A20" s="125"/>
      <c r="B20" s="125"/>
      <c r="C20" s="125"/>
      <c r="D20" s="126"/>
      <c r="E20" s="126"/>
      <c r="F20" s="126"/>
      <c r="G20" s="126"/>
      <c r="H20" s="126"/>
      <c r="I20" s="126"/>
    </row>
    <row r="21" spans="1:9" s="11" customFormat="1" ht="12" customHeight="1" thickBot="1">
      <c r="A21" s="78" t="s">
        <v>84</v>
      </c>
      <c r="B21" s="78"/>
      <c r="C21" s="78" t="str">
        <f>'SO2 pol'!C36</f>
        <v>Ostatní konstrukce a práce-bourání   </v>
      </c>
      <c r="D21" s="79"/>
      <c r="E21" s="80" t="s">
        <v>46</v>
      </c>
      <c r="F21" s="81" t="s">
        <v>47</v>
      </c>
      <c r="G21" s="81" t="s">
        <v>48</v>
      </c>
      <c r="H21" s="81" t="s">
        <v>49</v>
      </c>
      <c r="I21" s="82" t="s">
        <v>27</v>
      </c>
    </row>
    <row r="22" spans="1:9" s="11" customFormat="1" ht="6" customHeight="1" thickBot="1">
      <c r="A22" s="121"/>
      <c r="B22" s="83"/>
      <c r="D22" s="84"/>
      <c r="E22" s="122"/>
      <c r="F22" s="123"/>
      <c r="G22" s="123"/>
      <c r="H22" s="123"/>
      <c r="I22" s="124"/>
    </row>
    <row r="23" spans="1:9" s="91" customFormat="1" ht="12" customHeight="1" thickBot="1">
      <c r="A23" s="85"/>
      <c r="B23" s="86" t="s">
        <v>50</v>
      </c>
      <c r="C23" s="86"/>
      <c r="D23" s="87"/>
      <c r="E23" s="88">
        <f>'SO2 pol'!G46</f>
        <v>0</v>
      </c>
      <c r="F23" s="89">
        <f>SUM(F22:F22)</f>
        <v>0</v>
      </c>
      <c r="G23" s="89">
        <f>SUM(G22:G22)</f>
        <v>0</v>
      </c>
      <c r="H23" s="89">
        <f>SUM(H22:H22)</f>
        <v>0</v>
      </c>
      <c r="I23" s="90">
        <f>SUM(I22:I22)</f>
        <v>0</v>
      </c>
    </row>
    <row r="24" s="91" customFormat="1" ht="4.5" customHeight="1" hidden="1"/>
    <row r="25" spans="1:9" s="127" customFormat="1" ht="15" customHeight="1" thickBot="1">
      <c r="A25" s="125"/>
      <c r="B25" s="125"/>
      <c r="C25" s="125"/>
      <c r="D25" s="126"/>
      <c r="E25" s="126"/>
      <c r="F25" s="126"/>
      <c r="G25" s="126"/>
      <c r="H25" s="126"/>
      <c r="I25" s="126"/>
    </row>
    <row r="26" spans="1:9" s="127" customFormat="1" ht="12" customHeight="1" thickBot="1">
      <c r="A26" s="78" t="s">
        <v>84</v>
      </c>
      <c r="B26" s="78"/>
      <c r="C26" s="78" t="str">
        <f>'SO2 pol'!C47</f>
        <v>Práce a dodávky PSV</v>
      </c>
      <c r="D26" s="79"/>
      <c r="E26" s="80" t="s">
        <v>46</v>
      </c>
      <c r="F26" s="81" t="s">
        <v>47</v>
      </c>
      <c r="G26" s="81" t="s">
        <v>48</v>
      </c>
      <c r="H26" s="81" t="s">
        <v>49</v>
      </c>
      <c r="I26" s="82" t="s">
        <v>27</v>
      </c>
    </row>
    <row r="27" spans="1:9" s="127" customFormat="1" ht="6" customHeight="1" thickBot="1">
      <c r="A27" s="121"/>
      <c r="B27" s="83"/>
      <c r="C27" s="11"/>
      <c r="D27" s="84"/>
      <c r="E27" s="122"/>
      <c r="F27" s="123"/>
      <c r="G27" s="123"/>
      <c r="H27" s="123"/>
      <c r="I27" s="124"/>
    </row>
    <row r="28" spans="1:9" s="91" customFormat="1" ht="12" customHeight="1" thickBot="1">
      <c r="A28" s="85"/>
      <c r="B28" s="86" t="s">
        <v>50</v>
      </c>
      <c r="C28" s="86"/>
      <c r="D28" s="87"/>
      <c r="E28" s="88">
        <v>0</v>
      </c>
      <c r="F28" s="89">
        <f>'SO2 pol'!G56</f>
        <v>0</v>
      </c>
      <c r="G28" s="89">
        <f>SUM(G27:G27)</f>
        <v>0</v>
      </c>
      <c r="H28" s="89">
        <f>SUM(H27:H27)</f>
        <v>0</v>
      </c>
      <c r="I28" s="90">
        <f>SUM(I27:I27)</f>
        <v>0</v>
      </c>
    </row>
    <row r="29" spans="1:9" s="127" customFormat="1" ht="4.5" customHeight="1" hidden="1">
      <c r="A29" s="125"/>
      <c r="B29" s="125"/>
      <c r="C29" s="125"/>
      <c r="D29" s="126"/>
      <c r="E29" s="126"/>
      <c r="F29" s="126"/>
      <c r="G29" s="126"/>
      <c r="H29" s="126"/>
      <c r="I29" s="126"/>
    </row>
    <row r="30" s="91" customFormat="1" ht="15" customHeight="1" thickBot="1"/>
    <row r="31" spans="1:9" s="127" customFormat="1" ht="12" customHeight="1" thickBot="1">
      <c r="A31" s="78" t="s">
        <v>84</v>
      </c>
      <c r="B31" s="78"/>
      <c r="C31" s="78"/>
      <c r="D31" s="79"/>
      <c r="E31" s="80" t="s">
        <v>46</v>
      </c>
      <c r="F31" s="81" t="s">
        <v>47</v>
      </c>
      <c r="G31" s="81" t="s">
        <v>48</v>
      </c>
      <c r="H31" s="81" t="s">
        <v>49</v>
      </c>
      <c r="I31" s="82" t="s">
        <v>27</v>
      </c>
    </row>
    <row r="32" spans="1:9" s="127" customFormat="1" ht="6" customHeight="1" thickBot="1">
      <c r="A32" s="121"/>
      <c r="B32" s="83"/>
      <c r="C32" s="11"/>
      <c r="D32" s="84"/>
      <c r="E32" s="122"/>
      <c r="F32" s="123"/>
      <c r="G32" s="123"/>
      <c r="H32" s="123"/>
      <c r="I32" s="124"/>
    </row>
    <row r="33" spans="1:9" s="127" customFormat="1" ht="12" customHeight="1" thickBot="1">
      <c r="A33" s="85"/>
      <c r="B33" s="86" t="s">
        <v>50</v>
      </c>
      <c r="C33" s="86"/>
      <c r="D33" s="87"/>
      <c r="E33" s="88">
        <v>0</v>
      </c>
      <c r="F33" s="89">
        <f>SUM(F32:F32)</f>
        <v>0</v>
      </c>
      <c r="G33" s="89">
        <f>SUM(G32:G32)</f>
        <v>0</v>
      </c>
      <c r="H33" s="89">
        <f>SUM(H32:H32)</f>
        <v>0</v>
      </c>
      <c r="I33" s="90">
        <f>SUM(I32:I32)</f>
        <v>0</v>
      </c>
    </row>
    <row r="34" spans="1:9" s="127" customFormat="1" ht="12" customHeight="1" hidden="1">
      <c r="A34" s="125"/>
      <c r="B34" s="125"/>
      <c r="C34" s="125"/>
      <c r="D34" s="126"/>
      <c r="E34" s="126"/>
      <c r="F34" s="126"/>
      <c r="G34" s="126"/>
      <c r="H34" s="126"/>
      <c r="I34" s="126"/>
    </row>
    <row r="35" spans="1:9" s="127" customFormat="1" ht="15" customHeight="1" thickBot="1">
      <c r="A35" s="91"/>
      <c r="B35" s="91"/>
      <c r="C35" s="91"/>
      <c r="D35" s="91"/>
      <c r="E35" s="91"/>
      <c r="F35" s="91"/>
      <c r="G35" s="91"/>
      <c r="H35" s="91"/>
      <c r="I35" s="91"/>
    </row>
    <row r="36" spans="1:12" s="11" customFormat="1" ht="12" customHeight="1" thickBot="1">
      <c r="A36" s="78" t="s">
        <v>84</v>
      </c>
      <c r="B36" s="78"/>
      <c r="C36" s="78"/>
      <c r="D36" s="79"/>
      <c r="E36" s="80" t="s">
        <v>46</v>
      </c>
      <c r="F36" s="81" t="s">
        <v>47</v>
      </c>
      <c r="G36" s="81" t="s">
        <v>48</v>
      </c>
      <c r="H36" s="81" t="s">
        <v>49</v>
      </c>
      <c r="I36" s="82" t="s">
        <v>27</v>
      </c>
      <c r="L36" s="217"/>
    </row>
    <row r="37" spans="1:9" s="11" customFormat="1" ht="6" customHeight="1" thickBot="1">
      <c r="A37" s="121"/>
      <c r="B37" s="83"/>
      <c r="D37" s="84"/>
      <c r="E37" s="122"/>
      <c r="F37" s="123"/>
      <c r="G37" s="123"/>
      <c r="H37" s="123"/>
      <c r="I37" s="124"/>
    </row>
    <row r="38" spans="1:9" s="91" customFormat="1" ht="12" customHeight="1" thickBot="1">
      <c r="A38" s="85"/>
      <c r="B38" s="86" t="s">
        <v>50</v>
      </c>
      <c r="C38" s="86"/>
      <c r="D38" s="87"/>
      <c r="E38" s="88">
        <v>0</v>
      </c>
      <c r="F38" s="89">
        <f>SUM(F37:F37)</f>
        <v>0</v>
      </c>
      <c r="G38" s="89">
        <f>SUM(G37:G37)</f>
        <v>0</v>
      </c>
      <c r="H38" s="89">
        <f>SUM(H37:H37)</f>
        <v>0</v>
      </c>
      <c r="I38" s="90">
        <f>SUM(I37:I37)</f>
        <v>0</v>
      </c>
    </row>
    <row r="39" spans="1:9" s="127" customFormat="1" ht="12" customHeight="1" hidden="1">
      <c r="A39" s="125"/>
      <c r="B39" s="125"/>
      <c r="C39" s="125"/>
      <c r="D39" s="126"/>
      <c r="E39" s="126"/>
      <c r="F39" s="126"/>
      <c r="G39" s="126"/>
      <c r="H39" s="126"/>
      <c r="I39" s="126"/>
    </row>
    <row r="40" spans="1:9" s="127" customFormat="1" ht="15" customHeight="1" thickBot="1">
      <c r="A40" s="125"/>
      <c r="B40" s="125"/>
      <c r="C40" s="125"/>
      <c r="D40" s="126"/>
      <c r="E40" s="126"/>
      <c r="F40" s="126"/>
      <c r="G40" s="126"/>
      <c r="H40" s="126"/>
      <c r="I40" s="126"/>
    </row>
    <row r="41" spans="1:9" s="91" customFormat="1" ht="11.25" customHeight="1" thickBot="1">
      <c r="A41" s="78" t="s">
        <v>84</v>
      </c>
      <c r="B41" s="78"/>
      <c r="C41" s="78"/>
      <c r="D41" s="79"/>
      <c r="E41" s="80" t="s">
        <v>46</v>
      </c>
      <c r="F41" s="81" t="s">
        <v>47</v>
      </c>
      <c r="G41" s="81" t="s">
        <v>48</v>
      </c>
      <c r="H41" s="81" t="s">
        <v>49</v>
      </c>
      <c r="I41" s="82" t="s">
        <v>27</v>
      </c>
    </row>
    <row r="42" spans="1:9" s="127" customFormat="1" ht="6" customHeight="1" thickBot="1">
      <c r="A42" s="121"/>
      <c r="B42" s="83"/>
      <c r="C42" s="11"/>
      <c r="D42" s="84"/>
      <c r="E42" s="122"/>
      <c r="F42" s="123"/>
      <c r="G42" s="123"/>
      <c r="H42" s="123"/>
      <c r="I42" s="124"/>
    </row>
    <row r="43" spans="1:9" s="127" customFormat="1" ht="12" customHeight="1" thickBot="1">
      <c r="A43" s="85"/>
      <c r="B43" s="86" t="s">
        <v>50</v>
      </c>
      <c r="C43" s="86"/>
      <c r="D43" s="87"/>
      <c r="E43" s="88">
        <v>0</v>
      </c>
      <c r="F43" s="89">
        <f>SUM(F42:F42)</f>
        <v>0</v>
      </c>
      <c r="G43" s="89">
        <f>SUM(G42:G42)</f>
        <v>0</v>
      </c>
      <c r="H43" s="89">
        <f>SUM(H42:H42)</f>
        <v>0</v>
      </c>
      <c r="I43" s="90">
        <f>SUM(I42:I42)</f>
        <v>0</v>
      </c>
    </row>
    <row r="44" spans="1:9" s="127" customFormat="1" ht="12" customHeight="1" hidden="1">
      <c r="A44" s="125"/>
      <c r="B44" s="125"/>
      <c r="C44" s="125"/>
      <c r="D44" s="126"/>
      <c r="E44" s="126"/>
      <c r="F44" s="126"/>
      <c r="G44" s="126"/>
      <c r="H44" s="126"/>
      <c r="I44" s="126"/>
    </row>
    <row r="45" spans="1:9" s="127" customFormat="1" ht="15" customHeight="1" thickBot="1">
      <c r="A45" s="125"/>
      <c r="B45" s="125"/>
      <c r="C45" s="125"/>
      <c r="D45" s="126"/>
      <c r="E45" s="126"/>
      <c r="F45" s="126"/>
      <c r="G45" s="126"/>
      <c r="H45" s="126"/>
      <c r="I45" s="126"/>
    </row>
    <row r="46" spans="1:9" s="91" customFormat="1" ht="12" customHeight="1" thickBot="1">
      <c r="A46" s="78" t="s">
        <v>84</v>
      </c>
      <c r="B46" s="78"/>
      <c r="C46" s="78"/>
      <c r="D46" s="79"/>
      <c r="E46" s="80" t="s">
        <v>46</v>
      </c>
      <c r="F46" s="81" t="s">
        <v>47</v>
      </c>
      <c r="G46" s="81" t="s">
        <v>48</v>
      </c>
      <c r="H46" s="81" t="s">
        <v>49</v>
      </c>
      <c r="I46" s="82" t="s">
        <v>27</v>
      </c>
    </row>
    <row r="47" spans="1:9" s="127" customFormat="1" ht="6" customHeight="1" thickBot="1">
      <c r="A47" s="121"/>
      <c r="B47" s="83"/>
      <c r="C47" s="11"/>
      <c r="D47" s="84"/>
      <c r="E47" s="122"/>
      <c r="F47" s="123"/>
      <c r="G47" s="123"/>
      <c r="H47" s="123"/>
      <c r="I47" s="124"/>
    </row>
    <row r="48" spans="1:9" s="127" customFormat="1" ht="12" customHeight="1" thickBot="1">
      <c r="A48" s="85"/>
      <c r="B48" s="86" t="s">
        <v>50</v>
      </c>
      <c r="C48" s="86"/>
      <c r="D48" s="87"/>
      <c r="E48" s="88">
        <v>0</v>
      </c>
      <c r="F48" s="89">
        <f>SUM(F47:F47)</f>
        <v>0</v>
      </c>
      <c r="G48" s="89">
        <f>SUM(G47:G47)</f>
        <v>0</v>
      </c>
      <c r="H48" s="89">
        <f>SUM(H47:H47)</f>
        <v>0</v>
      </c>
      <c r="I48" s="90">
        <f>SUM(I47:I47)</f>
        <v>0</v>
      </c>
    </row>
    <row r="49" spans="1:9" s="127" customFormat="1" ht="9.75" customHeight="1">
      <c r="A49" s="125"/>
      <c r="B49" s="125"/>
      <c r="C49" s="125"/>
      <c r="D49" s="126"/>
      <c r="E49" s="126"/>
      <c r="F49" s="126"/>
      <c r="G49" s="126"/>
      <c r="H49" s="126"/>
      <c r="I49" s="126"/>
    </row>
    <row r="50" spans="1:9" s="127" customFormat="1" ht="4.5" customHeight="1">
      <c r="A50" s="125"/>
      <c r="B50" s="125"/>
      <c r="C50" s="125"/>
      <c r="D50" s="126"/>
      <c r="E50" s="126"/>
      <c r="F50" s="126"/>
      <c r="G50" s="126"/>
      <c r="H50" s="126"/>
      <c r="I50" s="126"/>
    </row>
    <row r="51" spans="1:12" ht="15.75">
      <c r="A51" s="253" t="s">
        <v>83</v>
      </c>
      <c r="B51" s="253"/>
      <c r="C51" s="253"/>
      <c r="D51" s="253"/>
      <c r="E51" s="130">
        <f>SUM(E7:E50)</f>
        <v>0</v>
      </c>
      <c r="F51" s="131"/>
      <c r="G51" s="131"/>
      <c r="H51" s="131"/>
      <c r="I51" s="131"/>
      <c r="L51" s="30">
        <f>E51+F28</f>
        <v>0</v>
      </c>
    </row>
    <row r="52" spans="1:9" ht="10.5" customHeight="1">
      <c r="A52" s="128"/>
      <c r="B52" s="128"/>
      <c r="C52" s="128"/>
      <c r="D52" s="128"/>
      <c r="E52" s="129"/>
      <c r="F52" s="11"/>
      <c r="G52" s="11"/>
      <c r="H52" s="11"/>
      <c r="I52" s="11"/>
    </row>
    <row r="53" spans="1:57" ht="19.5" customHeight="1">
      <c r="A53" s="1" t="s">
        <v>51</v>
      </c>
      <c r="B53" s="1"/>
      <c r="C53" s="1"/>
      <c r="D53" s="1"/>
      <c r="E53" s="1"/>
      <c r="F53" s="1"/>
      <c r="G53" s="92"/>
      <c r="H53" s="1"/>
      <c r="I53" s="1"/>
      <c r="BA53" s="30"/>
      <c r="BB53" s="30"/>
      <c r="BC53" s="30"/>
      <c r="BD53" s="30"/>
      <c r="BE53" s="30"/>
    </row>
    <row r="54" ht="13.5" thickBot="1"/>
    <row r="55" spans="1:9" ht="12.75">
      <c r="A55" s="93" t="s">
        <v>52</v>
      </c>
      <c r="B55" s="94"/>
      <c r="C55" s="94"/>
      <c r="D55" s="95"/>
      <c r="E55" s="96" t="s">
        <v>53</v>
      </c>
      <c r="F55" s="97" t="s">
        <v>54</v>
      </c>
      <c r="G55" s="98" t="s">
        <v>55</v>
      </c>
      <c r="H55" s="99"/>
      <c r="I55" s="100" t="s">
        <v>53</v>
      </c>
    </row>
    <row r="56" spans="1:53" ht="12.75">
      <c r="A56" s="101" t="s">
        <v>75</v>
      </c>
      <c r="B56" s="102"/>
      <c r="C56" s="102"/>
      <c r="D56" s="103"/>
      <c r="E56" s="104">
        <v>0</v>
      </c>
      <c r="F56" s="105">
        <v>5</v>
      </c>
      <c r="G56" s="106">
        <f>$E$51</f>
        <v>0</v>
      </c>
      <c r="H56" s="107"/>
      <c r="I56" s="108">
        <f aca="true" t="shared" si="0" ref="I56:I63">E56+F56*G56/100</f>
        <v>0</v>
      </c>
      <c r="BA56">
        <v>0</v>
      </c>
    </row>
    <row r="57" spans="1:53" ht="12.75">
      <c r="A57" s="101" t="s">
        <v>76</v>
      </c>
      <c r="B57" s="102"/>
      <c r="C57" s="102"/>
      <c r="D57" s="103"/>
      <c r="E57" s="104">
        <v>0</v>
      </c>
      <c r="F57" s="105">
        <v>0</v>
      </c>
      <c r="G57" s="106">
        <f aca="true" t="shared" si="1" ref="G57:G63">$E$51</f>
        <v>0</v>
      </c>
      <c r="H57" s="107"/>
      <c r="I57" s="108">
        <f t="shared" si="0"/>
        <v>0</v>
      </c>
      <c r="BA57">
        <v>0</v>
      </c>
    </row>
    <row r="58" spans="1:53" ht="12.75">
      <c r="A58" s="101" t="s">
        <v>77</v>
      </c>
      <c r="B58" s="102"/>
      <c r="C58" s="102"/>
      <c r="D58" s="103"/>
      <c r="E58" s="104">
        <v>0</v>
      </c>
      <c r="F58" s="105">
        <v>5</v>
      </c>
      <c r="G58" s="106">
        <f t="shared" si="1"/>
        <v>0</v>
      </c>
      <c r="H58" s="107"/>
      <c r="I58" s="108">
        <f t="shared" si="0"/>
        <v>0</v>
      </c>
      <c r="BA58">
        <v>0</v>
      </c>
    </row>
    <row r="59" spans="1:53" ht="12.75">
      <c r="A59" s="101" t="s">
        <v>78</v>
      </c>
      <c r="B59" s="102"/>
      <c r="C59" s="102"/>
      <c r="D59" s="103"/>
      <c r="E59" s="104">
        <v>0</v>
      </c>
      <c r="F59" s="105">
        <v>5</v>
      </c>
      <c r="G59" s="106">
        <f t="shared" si="1"/>
        <v>0</v>
      </c>
      <c r="H59" s="107"/>
      <c r="I59" s="108">
        <f t="shared" si="0"/>
        <v>0</v>
      </c>
      <c r="BA59">
        <v>2</v>
      </c>
    </row>
    <row r="60" spans="1:53" ht="12.75">
      <c r="A60" s="101" t="s">
        <v>79</v>
      </c>
      <c r="B60" s="102"/>
      <c r="C60" s="102"/>
      <c r="D60" s="103"/>
      <c r="E60" s="104">
        <v>0</v>
      </c>
      <c r="F60" s="105">
        <v>4</v>
      </c>
      <c r="G60" s="106">
        <f t="shared" si="1"/>
        <v>0</v>
      </c>
      <c r="H60" s="107"/>
      <c r="I60" s="108">
        <f t="shared" si="0"/>
        <v>0</v>
      </c>
      <c r="BA60">
        <v>2</v>
      </c>
    </row>
    <row r="61" spans="1:53" ht="12.75">
      <c r="A61" s="101" t="s">
        <v>80</v>
      </c>
      <c r="B61" s="102"/>
      <c r="C61" s="102"/>
      <c r="D61" s="103"/>
      <c r="E61" s="104">
        <v>0</v>
      </c>
      <c r="F61" s="105">
        <v>0</v>
      </c>
      <c r="G61" s="106">
        <f t="shared" si="1"/>
        <v>0</v>
      </c>
      <c r="H61" s="107"/>
      <c r="I61" s="108">
        <f t="shared" si="0"/>
        <v>0</v>
      </c>
      <c r="BA61">
        <v>1</v>
      </c>
    </row>
    <row r="62" spans="1:53" ht="12.75">
      <c r="A62" s="101" t="s">
        <v>82</v>
      </c>
      <c r="B62" s="102"/>
      <c r="C62" s="102"/>
      <c r="D62" s="103"/>
      <c r="E62" s="104">
        <v>0</v>
      </c>
      <c r="F62" s="105">
        <v>0</v>
      </c>
      <c r="G62" s="106">
        <f t="shared" si="1"/>
        <v>0</v>
      </c>
      <c r="H62" s="107"/>
      <c r="I62" s="108">
        <f t="shared" si="0"/>
        <v>0</v>
      </c>
      <c r="BA62">
        <v>2</v>
      </c>
    </row>
    <row r="63" spans="1:53" ht="12.75">
      <c r="A63" s="101" t="s">
        <v>81</v>
      </c>
      <c r="B63" s="102"/>
      <c r="C63" s="102"/>
      <c r="D63" s="103"/>
      <c r="E63" s="104">
        <v>0</v>
      </c>
      <c r="F63" s="105">
        <v>0</v>
      </c>
      <c r="G63" s="106">
        <f t="shared" si="1"/>
        <v>0</v>
      </c>
      <c r="H63" s="107"/>
      <c r="I63" s="108">
        <f t="shared" si="0"/>
        <v>0</v>
      </c>
      <c r="BA63">
        <v>2</v>
      </c>
    </row>
    <row r="64" spans="1:12" ht="13.5" thickBot="1">
      <c r="A64" s="109"/>
      <c r="B64" s="110" t="s">
        <v>56</v>
      </c>
      <c r="C64" s="111"/>
      <c r="D64" s="112"/>
      <c r="E64" s="113"/>
      <c r="F64" s="114"/>
      <c r="G64" s="114"/>
      <c r="H64" s="250">
        <f>SUM(I56:I63)</f>
        <v>0</v>
      </c>
      <c r="I64" s="251"/>
      <c r="L64" s="30">
        <f>H64+'SO3 rek'!H64</f>
        <v>0</v>
      </c>
    </row>
    <row r="66" spans="2:9" ht="12.75">
      <c r="B66" s="91"/>
      <c r="F66" s="115"/>
      <c r="G66" s="116"/>
      <c r="H66" s="116"/>
      <c r="I66" s="117"/>
    </row>
    <row r="67" spans="6:9" ht="12.75">
      <c r="F67" s="115"/>
      <c r="G67" s="116"/>
      <c r="H67" s="116"/>
      <c r="I67" s="117"/>
    </row>
    <row r="68" spans="6:9" ht="12.75">
      <c r="F68" s="115"/>
      <c r="G68" s="116"/>
      <c r="H68" s="116"/>
      <c r="I68" s="117"/>
    </row>
    <row r="69" spans="6:9" ht="12.75">
      <c r="F69" s="115"/>
      <c r="G69" s="116"/>
      <c r="H69" s="116"/>
      <c r="I69" s="117"/>
    </row>
    <row r="70" spans="6:9" ht="12.75">
      <c r="F70" s="115"/>
      <c r="G70" s="116"/>
      <c r="H70" s="116"/>
      <c r="I70" s="117"/>
    </row>
    <row r="71" spans="6:9" ht="12.75">
      <c r="F71" s="115"/>
      <c r="G71" s="116"/>
      <c r="H71" s="116"/>
      <c r="I71" s="117"/>
    </row>
    <row r="72" spans="6:9" ht="12.75">
      <c r="F72" s="115"/>
      <c r="G72" s="116"/>
      <c r="H72" s="116"/>
      <c r="I72" s="117"/>
    </row>
    <row r="73" spans="6:9" ht="12.75">
      <c r="F73" s="115"/>
      <c r="G73" s="116"/>
      <c r="H73" s="116"/>
      <c r="I73" s="117"/>
    </row>
    <row r="74" spans="6:9" ht="12.75">
      <c r="F74" s="115"/>
      <c r="G74" s="116"/>
      <c r="H74" s="116"/>
      <c r="I74" s="117"/>
    </row>
    <row r="75" spans="6:9" ht="12.75">
      <c r="F75" s="115"/>
      <c r="G75" s="116"/>
      <c r="H75" s="116"/>
      <c r="I75" s="117"/>
    </row>
    <row r="76" spans="6:9" ht="12.75">
      <c r="F76" s="115"/>
      <c r="G76" s="116"/>
      <c r="H76" s="116"/>
      <c r="I76" s="117"/>
    </row>
    <row r="77" spans="6:9" ht="12.75">
      <c r="F77" s="115"/>
      <c r="G77" s="116"/>
      <c r="H77" s="116"/>
      <c r="I77" s="117"/>
    </row>
    <row r="78" spans="6:9" ht="12.75">
      <c r="F78" s="115"/>
      <c r="G78" s="116"/>
      <c r="H78" s="116"/>
      <c r="I78" s="117"/>
    </row>
    <row r="79" spans="6:9" ht="12.75">
      <c r="F79" s="115"/>
      <c r="G79" s="116"/>
      <c r="H79" s="116"/>
      <c r="I79" s="117"/>
    </row>
    <row r="80" spans="6:9" ht="12.75">
      <c r="F80" s="115"/>
      <c r="G80" s="116"/>
      <c r="H80" s="116"/>
      <c r="I80" s="117"/>
    </row>
    <row r="81" spans="6:9" ht="12.75">
      <c r="F81" s="115"/>
      <c r="G81" s="116"/>
      <c r="H81" s="116"/>
      <c r="I81" s="117"/>
    </row>
    <row r="82" spans="6:9" ht="12.75">
      <c r="F82" s="115"/>
      <c r="G82" s="116"/>
      <c r="H82" s="116"/>
      <c r="I82" s="117"/>
    </row>
    <row r="83" spans="6:9" ht="12.75">
      <c r="F83" s="115"/>
      <c r="G83" s="116"/>
      <c r="H83" s="116"/>
      <c r="I83" s="117"/>
    </row>
    <row r="84" spans="6:9" ht="12.75">
      <c r="F84" s="115"/>
      <c r="G84" s="116"/>
      <c r="H84" s="116"/>
      <c r="I84" s="117"/>
    </row>
    <row r="85" spans="6:9" ht="12.75">
      <c r="F85" s="115"/>
      <c r="G85" s="116"/>
      <c r="H85" s="116"/>
      <c r="I85" s="117"/>
    </row>
    <row r="86" spans="6:9" ht="12.75">
      <c r="F86" s="115"/>
      <c r="G86" s="116"/>
      <c r="H86" s="116"/>
      <c r="I86" s="117"/>
    </row>
    <row r="87" spans="6:9" ht="12.75">
      <c r="F87" s="115"/>
      <c r="G87" s="116"/>
      <c r="H87" s="116"/>
      <c r="I87" s="117"/>
    </row>
    <row r="88" spans="6:9" ht="12.75">
      <c r="F88" s="115"/>
      <c r="G88" s="116"/>
      <c r="H88" s="116"/>
      <c r="I88" s="117"/>
    </row>
    <row r="89" spans="6:9" ht="12.75">
      <c r="F89" s="115"/>
      <c r="G89" s="116"/>
      <c r="H89" s="116"/>
      <c r="I89" s="117"/>
    </row>
    <row r="90" spans="6:9" ht="12.75">
      <c r="F90" s="115"/>
      <c r="G90" s="116"/>
      <c r="H90" s="116"/>
      <c r="I90" s="117"/>
    </row>
    <row r="91" spans="6:9" ht="12.75">
      <c r="F91" s="115"/>
      <c r="G91" s="116"/>
      <c r="H91" s="116"/>
      <c r="I91" s="117"/>
    </row>
    <row r="92" spans="6:9" ht="12.75">
      <c r="F92" s="115"/>
      <c r="G92" s="116"/>
      <c r="H92" s="116"/>
      <c r="I92" s="117"/>
    </row>
    <row r="93" spans="6:9" ht="12.75">
      <c r="F93" s="115"/>
      <c r="G93" s="116"/>
      <c r="H93" s="116"/>
      <c r="I93" s="117"/>
    </row>
    <row r="94" spans="6:9" ht="12.75">
      <c r="F94" s="115"/>
      <c r="G94" s="116"/>
      <c r="H94" s="116"/>
      <c r="I94" s="117"/>
    </row>
    <row r="95" spans="6:9" ht="12.75">
      <c r="F95" s="115"/>
      <c r="G95" s="116"/>
      <c r="H95" s="116"/>
      <c r="I95" s="117"/>
    </row>
    <row r="96" spans="6:9" ht="12.75">
      <c r="F96" s="115"/>
      <c r="G96" s="116"/>
      <c r="H96" s="116"/>
      <c r="I96" s="117"/>
    </row>
    <row r="97" spans="6:9" ht="12.75">
      <c r="F97" s="115"/>
      <c r="G97" s="116"/>
      <c r="H97" s="116"/>
      <c r="I97" s="117"/>
    </row>
    <row r="98" spans="6:9" ht="12.75">
      <c r="F98" s="115"/>
      <c r="G98" s="116"/>
      <c r="H98" s="116"/>
      <c r="I98" s="117"/>
    </row>
    <row r="99" spans="6:9" ht="12.75">
      <c r="F99" s="115"/>
      <c r="G99" s="116"/>
      <c r="H99" s="116"/>
      <c r="I99" s="117"/>
    </row>
    <row r="100" spans="6:9" ht="12.75">
      <c r="F100" s="115"/>
      <c r="G100" s="116"/>
      <c r="H100" s="116"/>
      <c r="I100" s="117"/>
    </row>
    <row r="101" spans="6:9" ht="12.75">
      <c r="F101" s="115"/>
      <c r="G101" s="116"/>
      <c r="H101" s="116"/>
      <c r="I101" s="117"/>
    </row>
    <row r="102" spans="6:9" ht="12.75">
      <c r="F102" s="115"/>
      <c r="G102" s="116"/>
      <c r="H102" s="116"/>
      <c r="I102" s="117"/>
    </row>
    <row r="103" spans="6:9" ht="12.75">
      <c r="F103" s="115"/>
      <c r="G103" s="116"/>
      <c r="H103" s="116"/>
      <c r="I103" s="117"/>
    </row>
    <row r="104" spans="6:9" ht="12.75">
      <c r="F104" s="115"/>
      <c r="G104" s="116"/>
      <c r="H104" s="116"/>
      <c r="I104" s="117"/>
    </row>
    <row r="105" spans="6:9" ht="12.75">
      <c r="F105" s="115"/>
      <c r="G105" s="116"/>
      <c r="H105" s="116"/>
      <c r="I105" s="117"/>
    </row>
    <row r="106" spans="6:9" ht="12.75">
      <c r="F106" s="115"/>
      <c r="G106" s="116"/>
      <c r="H106" s="116"/>
      <c r="I106" s="117"/>
    </row>
    <row r="107" spans="6:9" ht="12.75">
      <c r="F107" s="115"/>
      <c r="G107" s="116"/>
      <c r="H107" s="116"/>
      <c r="I107" s="117"/>
    </row>
    <row r="108" spans="6:9" ht="12.75">
      <c r="F108" s="115"/>
      <c r="G108" s="116"/>
      <c r="H108" s="116"/>
      <c r="I108" s="117"/>
    </row>
    <row r="109" spans="6:9" ht="12.75">
      <c r="F109" s="115"/>
      <c r="G109" s="116"/>
      <c r="H109" s="116"/>
      <c r="I109" s="117"/>
    </row>
    <row r="110" spans="6:9" ht="12.75">
      <c r="F110" s="115"/>
      <c r="G110" s="116"/>
      <c r="H110" s="116"/>
      <c r="I110" s="117"/>
    </row>
    <row r="111" spans="6:9" ht="12.75">
      <c r="F111" s="115"/>
      <c r="G111" s="116"/>
      <c r="H111" s="116"/>
      <c r="I111" s="117"/>
    </row>
    <row r="112" spans="6:9" ht="12.75">
      <c r="F112" s="115"/>
      <c r="G112" s="116"/>
      <c r="H112" s="116"/>
      <c r="I112" s="117"/>
    </row>
    <row r="113" spans="6:9" ht="12.75">
      <c r="F113" s="115"/>
      <c r="G113" s="116"/>
      <c r="H113" s="116"/>
      <c r="I113" s="117"/>
    </row>
    <row r="114" spans="6:9" ht="12.75">
      <c r="F114" s="115"/>
      <c r="G114" s="116"/>
      <c r="H114" s="116"/>
      <c r="I114" s="117"/>
    </row>
    <row r="115" spans="6:9" ht="12.75">
      <c r="F115" s="115"/>
      <c r="G115" s="116"/>
      <c r="H115" s="116"/>
      <c r="I115" s="117"/>
    </row>
  </sheetData>
  <sheetProtection/>
  <mergeCells count="6">
    <mergeCell ref="H64:I64"/>
    <mergeCell ref="A1:B1"/>
    <mergeCell ref="A2:B2"/>
    <mergeCell ref="G2:I2"/>
    <mergeCell ref="A51:D51"/>
    <mergeCell ref="C1:D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&amp;CStrana &amp;P</oddFooter>
  </headerFooter>
  <rowBreaks count="1" manualBreakCount="1">
    <brk id="6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B80"/>
  <sheetViews>
    <sheetView showGridLines="0" showZeros="0" zoomScalePageLayoutView="0" workbookViewId="0" topLeftCell="A1">
      <selection activeCell="F48" sqref="F48:F55"/>
    </sheetView>
  </sheetViews>
  <sheetFormatPr defaultColWidth="9.00390625" defaultRowHeight="12.75"/>
  <cols>
    <col min="1" max="1" width="4.375" style="118" customWidth="1"/>
    <col min="2" max="2" width="11.625" style="118" customWidth="1"/>
    <col min="3" max="3" width="40.375" style="118" customWidth="1"/>
    <col min="4" max="4" width="5.625" style="118" customWidth="1"/>
    <col min="5" max="5" width="8.625" style="119" customWidth="1"/>
    <col min="6" max="6" width="9.875" style="118" customWidth="1"/>
    <col min="7" max="7" width="13.875" style="118" customWidth="1"/>
    <col min="8" max="8" width="9.125" style="118" customWidth="1"/>
    <col min="9" max="9" width="10.125" style="118" bestFit="1" customWidth="1"/>
    <col min="10" max="11" width="9.125" style="118" customWidth="1"/>
    <col min="12" max="12" width="13.875" style="118" customWidth="1"/>
    <col min="13" max="16384" width="9.125" style="118" customWidth="1"/>
  </cols>
  <sheetData>
    <row r="1" spans="1:80" ht="15.75">
      <c r="A1" s="254" t="s">
        <v>57</v>
      </c>
      <c r="B1" s="254"/>
      <c r="C1" s="254"/>
      <c r="D1" s="254"/>
      <c r="E1" s="254"/>
      <c r="F1" s="254"/>
      <c r="G1" s="25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</row>
    <row r="2" spans="1:80" ht="13.5" thickBot="1">
      <c r="A2"/>
      <c r="B2" s="149"/>
      <c r="C2" s="150"/>
      <c r="D2" s="150"/>
      <c r="E2" s="151"/>
      <c r="F2" s="150"/>
      <c r="G2" s="15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0" ht="13.5" thickTop="1">
      <c r="A3" s="255" t="s">
        <v>5</v>
      </c>
      <c r="B3" s="256"/>
      <c r="C3" s="145"/>
      <c r="D3" s="146"/>
      <c r="E3" s="152" t="s">
        <v>58</v>
      </c>
      <c r="F3" s="153"/>
      <c r="G3" s="154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1:76" ht="13.5" thickBot="1">
      <c r="A4" s="257" t="s">
        <v>1</v>
      </c>
      <c r="B4" s="258"/>
      <c r="C4" s="147" t="s">
        <v>130</v>
      </c>
      <c r="D4" s="148"/>
      <c r="E4" s="259"/>
      <c r="F4" s="260"/>
      <c r="G4" s="261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</row>
    <row r="5" spans="1:76" ht="13.5" thickTop="1">
      <c r="A5" s="155"/>
      <c r="B5"/>
      <c r="C5"/>
      <c r="D5"/>
      <c r="E5"/>
      <c r="F5"/>
      <c r="G5" s="15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</row>
    <row r="6" spans="1:76" ht="12.75">
      <c r="A6" s="157" t="s">
        <v>59</v>
      </c>
      <c r="B6" s="158" t="s">
        <v>60</v>
      </c>
      <c r="C6" s="158" t="s">
        <v>61</v>
      </c>
      <c r="D6" s="158" t="s">
        <v>62</v>
      </c>
      <c r="E6" s="166" t="s">
        <v>63</v>
      </c>
      <c r="F6" s="158" t="s">
        <v>64</v>
      </c>
      <c r="G6" s="158" t="s">
        <v>65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76" ht="12.75">
      <c r="A7" s="167" t="s">
        <v>66</v>
      </c>
      <c r="B7" s="168" t="s">
        <v>67</v>
      </c>
      <c r="C7" s="161" t="s">
        <v>68</v>
      </c>
      <c r="D7" s="162"/>
      <c r="E7" s="163"/>
      <c r="F7" s="163"/>
      <c r="G7" s="183"/>
      <c r="H7"/>
      <c r="I7"/>
      <c r="J7"/>
      <c r="K7" s="13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6" ht="12.75">
      <c r="A8" s="172">
        <v>1</v>
      </c>
      <c r="B8" s="173"/>
      <c r="C8" s="164" t="s">
        <v>87</v>
      </c>
      <c r="D8" s="164" t="s">
        <v>86</v>
      </c>
      <c r="E8" s="165">
        <v>1</v>
      </c>
      <c r="F8" s="170"/>
      <c r="G8" s="177">
        <f>E8*F8</f>
        <v>0</v>
      </c>
      <c r="H8"/>
      <c r="I8" s="136"/>
      <c r="J8"/>
      <c r="K8" s="135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6" ht="12.75">
      <c r="A9" s="172">
        <v>2</v>
      </c>
      <c r="B9" s="169"/>
      <c r="C9" s="164" t="s">
        <v>88</v>
      </c>
      <c r="D9" s="164" t="s">
        <v>86</v>
      </c>
      <c r="E9" s="165">
        <v>1</v>
      </c>
      <c r="F9" s="170"/>
      <c r="G9" s="177">
        <f aca="true" t="shared" si="0" ref="G9:G23">E9*F9</f>
        <v>0</v>
      </c>
      <c r="H9"/>
      <c r="I9"/>
      <c r="J9"/>
      <c r="K9" s="135"/>
      <c r="L9"/>
      <c r="M9"/>
      <c r="N9"/>
      <c r="O9"/>
      <c r="P9"/>
      <c r="Q9"/>
      <c r="R9"/>
      <c r="S9"/>
      <c r="T9"/>
      <c r="U9"/>
      <c r="V9"/>
      <c r="W9" s="134"/>
      <c r="X9" s="134"/>
      <c r="Y9" s="134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 s="134"/>
      <c r="AW9" s="134"/>
      <c r="AX9" s="134"/>
      <c r="AY9" s="134"/>
      <c r="AZ9" s="134"/>
      <c r="BA9" s="134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 s="135"/>
      <c r="BX9" s="135"/>
    </row>
    <row r="10" spans="1:76" ht="22.5">
      <c r="A10" s="172">
        <v>3</v>
      </c>
      <c r="B10" s="169"/>
      <c r="C10" s="164" t="s">
        <v>129</v>
      </c>
      <c r="D10" s="164" t="s">
        <v>74</v>
      </c>
      <c r="E10" s="165">
        <v>8.5</v>
      </c>
      <c r="F10" s="170"/>
      <c r="G10" s="177">
        <f t="shared" si="0"/>
        <v>0</v>
      </c>
      <c r="H10"/>
      <c r="I10"/>
      <c r="J10"/>
      <c r="K10" s="135"/>
      <c r="L10"/>
      <c r="M10"/>
      <c r="N10"/>
      <c r="O10"/>
      <c r="P10"/>
      <c r="Q10"/>
      <c r="R10"/>
      <c r="S10"/>
      <c r="T10"/>
      <c r="U10"/>
      <c r="V10"/>
      <c r="W10" s="134"/>
      <c r="X10" s="134"/>
      <c r="Y10" s="134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 s="134"/>
      <c r="AW10" s="134"/>
      <c r="AX10" s="134"/>
      <c r="AY10" s="134"/>
      <c r="AZ10" s="134"/>
      <c r="BA10" s="134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 s="135"/>
      <c r="BX10" s="135"/>
    </row>
    <row r="11" spans="1:76" ht="12.75">
      <c r="A11" s="172">
        <v>4</v>
      </c>
      <c r="B11" s="169"/>
      <c r="C11" s="164" t="s">
        <v>124</v>
      </c>
      <c r="D11" s="164" t="s">
        <v>72</v>
      </c>
      <c r="E11" s="165">
        <v>31</v>
      </c>
      <c r="F11" s="170"/>
      <c r="G11" s="177">
        <f t="shared" si="0"/>
        <v>0</v>
      </c>
      <c r="H11" s="204"/>
      <c r="I11"/>
      <c r="J11"/>
      <c r="K11" s="13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 s="135"/>
      <c r="BX11" s="135"/>
    </row>
    <row r="12" spans="1:76" ht="12.75">
      <c r="A12" s="172">
        <v>5</v>
      </c>
      <c r="B12" s="169"/>
      <c r="C12" s="164" t="s">
        <v>134</v>
      </c>
      <c r="D12" s="164" t="s">
        <v>116</v>
      </c>
      <c r="E12" s="165">
        <v>37</v>
      </c>
      <c r="F12" s="170"/>
      <c r="G12" s="177">
        <f t="shared" si="0"/>
        <v>0</v>
      </c>
      <c r="H12" s="204"/>
      <c r="I12"/>
      <c r="J12"/>
      <c r="K12" s="135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 s="135"/>
      <c r="BX12" s="135"/>
    </row>
    <row r="13" spans="1:76" ht="22.5">
      <c r="A13" s="172">
        <v>6</v>
      </c>
      <c r="B13" s="169"/>
      <c r="C13" s="164" t="s">
        <v>89</v>
      </c>
      <c r="D13" s="164" t="s">
        <v>72</v>
      </c>
      <c r="E13" s="165">
        <v>91</v>
      </c>
      <c r="F13" s="170"/>
      <c r="G13" s="177">
        <f t="shared" si="0"/>
        <v>0</v>
      </c>
      <c r="H13"/>
      <c r="I13"/>
      <c r="J13"/>
      <c r="K13" s="13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 s="135"/>
      <c r="BX13" s="135"/>
    </row>
    <row r="14" spans="1:76" ht="22.5">
      <c r="A14" s="172">
        <v>7</v>
      </c>
      <c r="B14" s="169"/>
      <c r="C14" s="164" t="s">
        <v>90</v>
      </c>
      <c r="D14" s="164" t="s">
        <v>72</v>
      </c>
      <c r="E14" s="165">
        <v>91</v>
      </c>
      <c r="F14" s="170"/>
      <c r="G14" s="177">
        <f t="shared" si="0"/>
        <v>0</v>
      </c>
      <c r="H14"/>
      <c r="I14"/>
      <c r="J14"/>
      <c r="K14" s="135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 s="135"/>
      <c r="BX14" s="135"/>
    </row>
    <row r="15" spans="1:76" ht="12.75">
      <c r="A15" s="172">
        <v>8</v>
      </c>
      <c r="B15" s="169"/>
      <c r="C15" s="164" t="s">
        <v>91</v>
      </c>
      <c r="D15" s="164" t="s">
        <v>74</v>
      </c>
      <c r="E15" s="165">
        <v>36</v>
      </c>
      <c r="F15" s="170"/>
      <c r="G15" s="177">
        <f t="shared" si="0"/>
        <v>0</v>
      </c>
      <c r="H15" s="204"/>
      <c r="I15"/>
      <c r="J15"/>
      <c r="K15" s="13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 s="135"/>
      <c r="BX15" s="135"/>
    </row>
    <row r="16" spans="1:76" ht="22.5">
      <c r="A16" s="172">
        <v>9</v>
      </c>
      <c r="B16" s="169"/>
      <c r="C16" s="164" t="s">
        <v>92</v>
      </c>
      <c r="D16" s="164" t="s">
        <v>74</v>
      </c>
      <c r="E16" s="165">
        <v>36</v>
      </c>
      <c r="F16" s="170"/>
      <c r="G16" s="177">
        <f t="shared" si="0"/>
        <v>0</v>
      </c>
      <c r="H16" s="204"/>
      <c r="I16"/>
      <c r="J16"/>
      <c r="K16" s="135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 s="135"/>
      <c r="BX16" s="135"/>
    </row>
    <row r="17" spans="1:76" ht="22.5">
      <c r="A17" s="172">
        <v>10</v>
      </c>
      <c r="B17" s="169"/>
      <c r="C17" s="164" t="s">
        <v>135</v>
      </c>
      <c r="D17" s="164" t="s">
        <v>72</v>
      </c>
      <c r="E17" s="165">
        <v>91</v>
      </c>
      <c r="F17" s="170"/>
      <c r="G17" s="177">
        <f t="shared" si="0"/>
        <v>0</v>
      </c>
      <c r="H17"/>
      <c r="I17"/>
      <c r="J17"/>
      <c r="K17" s="13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 s="135"/>
      <c r="BX17" s="135"/>
    </row>
    <row r="18" spans="1:76" ht="22.5">
      <c r="A18" s="172">
        <v>11</v>
      </c>
      <c r="B18" s="169"/>
      <c r="C18" s="164" t="s">
        <v>93</v>
      </c>
      <c r="D18" s="164" t="s">
        <v>72</v>
      </c>
      <c r="E18" s="165">
        <v>91</v>
      </c>
      <c r="F18" s="170"/>
      <c r="G18" s="177">
        <f t="shared" si="0"/>
        <v>0</v>
      </c>
      <c r="H18" s="204"/>
      <c r="I18"/>
      <c r="J18"/>
      <c r="K18" s="135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 s="135"/>
      <c r="BX18" s="135"/>
    </row>
    <row r="19" spans="1:76" ht="12.75">
      <c r="A19" s="172">
        <v>12</v>
      </c>
      <c r="B19" s="169"/>
      <c r="C19" s="164" t="s">
        <v>94</v>
      </c>
      <c r="D19" s="164" t="s">
        <v>72</v>
      </c>
      <c r="E19" s="165">
        <v>87</v>
      </c>
      <c r="F19" s="170"/>
      <c r="G19" s="177">
        <f t="shared" si="0"/>
        <v>0</v>
      </c>
      <c r="H19" s="204"/>
      <c r="I19"/>
      <c r="J19"/>
      <c r="K19" s="135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 s="135"/>
      <c r="BX19" s="135"/>
    </row>
    <row r="20" spans="1:76" ht="22.5">
      <c r="A20" s="172">
        <v>13</v>
      </c>
      <c r="B20" s="169"/>
      <c r="C20" s="164" t="s">
        <v>95</v>
      </c>
      <c r="D20" s="164" t="s">
        <v>73</v>
      </c>
      <c r="E20" s="165">
        <v>125</v>
      </c>
      <c r="F20" s="170"/>
      <c r="G20" s="177">
        <f t="shared" si="0"/>
        <v>0</v>
      </c>
      <c r="H20" s="204"/>
      <c r="I20"/>
      <c r="J20"/>
      <c r="K20" s="135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 s="135"/>
      <c r="BX20" s="135"/>
    </row>
    <row r="21" spans="1:76" ht="12.75">
      <c r="A21" s="172">
        <v>14</v>
      </c>
      <c r="B21" s="169"/>
      <c r="C21" s="178" t="s">
        <v>114</v>
      </c>
      <c r="D21" s="178" t="s">
        <v>74</v>
      </c>
      <c r="E21" s="179">
        <v>20</v>
      </c>
      <c r="F21" s="179"/>
      <c r="G21" s="177">
        <f t="shared" si="0"/>
        <v>0</v>
      </c>
      <c r="H21"/>
      <c r="I21"/>
      <c r="J21"/>
      <c r="K21" s="13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 s="135"/>
      <c r="BX21" s="135"/>
    </row>
    <row r="22" spans="1:76" ht="22.5">
      <c r="A22" s="172">
        <v>15</v>
      </c>
      <c r="B22" s="169"/>
      <c r="C22" s="164" t="s">
        <v>96</v>
      </c>
      <c r="D22" s="164" t="s">
        <v>72</v>
      </c>
      <c r="E22" s="165">
        <v>9.3</v>
      </c>
      <c r="F22" s="170"/>
      <c r="G22" s="177">
        <f t="shared" si="0"/>
        <v>0</v>
      </c>
      <c r="H22"/>
      <c r="I22"/>
      <c r="J22"/>
      <c r="K22" s="135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 s="135"/>
      <c r="BX22" s="135"/>
    </row>
    <row r="23" spans="1:76" ht="33.75">
      <c r="A23" s="172">
        <v>16</v>
      </c>
      <c r="B23" s="169"/>
      <c r="C23" s="164" t="s">
        <v>97</v>
      </c>
      <c r="D23" s="164" t="s">
        <v>73</v>
      </c>
      <c r="E23" s="165">
        <v>22.631</v>
      </c>
      <c r="F23" s="170"/>
      <c r="G23" s="177">
        <f t="shared" si="0"/>
        <v>0</v>
      </c>
      <c r="H23"/>
      <c r="I23"/>
      <c r="J23"/>
      <c r="K23" s="135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 s="138"/>
      <c r="AX23" s="138"/>
      <c r="AY23" s="138"/>
      <c r="AZ23" s="138"/>
      <c r="BA23" s="138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ht="12.75">
      <c r="A24" s="159"/>
      <c r="B24" s="160" t="s">
        <v>69</v>
      </c>
      <c r="C24" s="174" t="s">
        <v>98</v>
      </c>
      <c r="D24" s="159"/>
      <c r="E24" s="175"/>
      <c r="F24" s="175"/>
      <c r="G24" s="184">
        <f>SUM(G8:G23)</f>
        <v>0</v>
      </c>
      <c r="H24" s="203"/>
      <c r="I24"/>
      <c r="J24"/>
      <c r="K24" s="135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</row>
    <row r="25" spans="1:76" ht="12.75">
      <c r="A25" s="167" t="s">
        <v>66</v>
      </c>
      <c r="B25" s="168" t="s">
        <v>70</v>
      </c>
      <c r="C25" s="161" t="s">
        <v>99</v>
      </c>
      <c r="D25" s="162"/>
      <c r="E25" s="163"/>
      <c r="F25" s="163"/>
      <c r="G25" s="183"/>
      <c r="H25" s="203"/>
      <c r="I25"/>
      <c r="J25"/>
      <c r="K25" s="135"/>
      <c r="L25"/>
      <c r="M25"/>
      <c r="N25"/>
      <c r="O25"/>
      <c r="P25"/>
      <c r="Q25"/>
      <c r="R25"/>
      <c r="S25"/>
      <c r="T25"/>
      <c r="U25"/>
      <c r="V25"/>
      <c r="W25" s="134"/>
      <c r="X25" s="134"/>
      <c r="Y25" s="134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 s="134"/>
      <c r="AW25" s="134"/>
      <c r="AX25" s="134"/>
      <c r="AY25" s="134"/>
      <c r="AZ25" s="134"/>
      <c r="BA25" s="134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 s="135"/>
      <c r="BX25" s="135"/>
    </row>
    <row r="26" spans="1:76" ht="12.75">
      <c r="A26" s="172">
        <v>17</v>
      </c>
      <c r="B26" s="169"/>
      <c r="C26" s="164" t="s">
        <v>131</v>
      </c>
      <c r="D26" s="164" t="s">
        <v>72</v>
      </c>
      <c r="E26" s="165">
        <v>3.8</v>
      </c>
      <c r="F26" s="170"/>
      <c r="G26" s="171">
        <f>E26*F26</f>
        <v>0</v>
      </c>
      <c r="H26" s="203"/>
      <c r="I26"/>
      <c r="J26"/>
      <c r="K26" s="135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 s="135"/>
      <c r="BX26" s="135"/>
    </row>
    <row r="27" spans="1:76" ht="12.75">
      <c r="A27" s="172">
        <v>18</v>
      </c>
      <c r="B27" s="169"/>
      <c r="C27" s="181" t="s">
        <v>100</v>
      </c>
      <c r="D27" s="181" t="s">
        <v>72</v>
      </c>
      <c r="E27" s="182">
        <v>0.699</v>
      </c>
      <c r="F27" s="170"/>
      <c r="G27" s="171">
        <f>E27*F27</f>
        <v>0</v>
      </c>
      <c r="H27" s="203"/>
      <c r="I27" s="136"/>
      <c r="J27"/>
      <c r="K27" s="135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</row>
    <row r="28" spans="1:76" ht="22.5">
      <c r="A28" s="172">
        <v>19</v>
      </c>
      <c r="B28" s="173"/>
      <c r="C28" s="181" t="s">
        <v>101</v>
      </c>
      <c r="D28" s="181" t="s">
        <v>85</v>
      </c>
      <c r="E28" s="182">
        <v>23.3</v>
      </c>
      <c r="F28" s="170"/>
      <c r="G28" s="171">
        <f>E28*F28</f>
        <v>0</v>
      </c>
      <c r="H28" s="203"/>
      <c r="I28"/>
      <c r="J28"/>
      <c r="K28" s="135"/>
      <c r="L28"/>
      <c r="M28"/>
      <c r="N28"/>
      <c r="O28"/>
      <c r="P28"/>
      <c r="Q28"/>
      <c r="R28"/>
      <c r="S28"/>
      <c r="T28"/>
      <c r="U28"/>
      <c r="V28"/>
      <c r="W28" s="134"/>
      <c r="X28" s="134"/>
      <c r="Y28" s="134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 s="134"/>
      <c r="AW28" s="134"/>
      <c r="AX28" s="134"/>
      <c r="AY28" s="134"/>
      <c r="AZ28" s="134"/>
      <c r="BA28" s="134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 s="135"/>
      <c r="BX28" s="135"/>
    </row>
    <row r="29" spans="1:76" ht="12.75">
      <c r="A29" s="159"/>
      <c r="B29" s="160" t="s">
        <v>69</v>
      </c>
      <c r="C29" s="174" t="s">
        <v>102</v>
      </c>
      <c r="D29" s="159"/>
      <c r="E29" s="175"/>
      <c r="F29" s="175"/>
      <c r="G29" s="184">
        <f>SUM(G26:G28)</f>
        <v>0</v>
      </c>
      <c r="H29" s="203"/>
      <c r="I29"/>
      <c r="J29"/>
      <c r="K29" s="135"/>
      <c r="L29"/>
      <c r="M29"/>
      <c r="N29"/>
      <c r="O29"/>
      <c r="P29"/>
      <c r="Q29"/>
      <c r="R29"/>
      <c r="S29"/>
      <c r="T29"/>
      <c r="U29"/>
      <c r="V29"/>
      <c r="W29" s="134"/>
      <c r="X29" s="134"/>
      <c r="Y29" s="134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 s="134"/>
      <c r="AW29" s="134"/>
      <c r="AX29" s="134"/>
      <c r="AY29" s="134"/>
      <c r="AZ29" s="134"/>
      <c r="BA29" s="134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 s="135"/>
      <c r="BX29" s="135"/>
    </row>
    <row r="30" spans="1:8" ht="12.75">
      <c r="A30" s="167" t="s">
        <v>66</v>
      </c>
      <c r="B30" s="168" t="s">
        <v>103</v>
      </c>
      <c r="C30" s="161" t="s">
        <v>104</v>
      </c>
      <c r="D30" s="162"/>
      <c r="E30" s="163"/>
      <c r="F30" s="163"/>
      <c r="G30" s="183"/>
      <c r="H30" s="203"/>
    </row>
    <row r="31" spans="1:8" ht="22.5">
      <c r="A31" s="199">
        <v>19</v>
      </c>
      <c r="B31" s="176"/>
      <c r="C31" s="164" t="s">
        <v>105</v>
      </c>
      <c r="D31" s="164" t="s">
        <v>74</v>
      </c>
      <c r="E31" s="165">
        <v>22.2</v>
      </c>
      <c r="F31" s="180"/>
      <c r="G31" s="180">
        <f>E31*F31</f>
        <v>0</v>
      </c>
      <c r="H31" s="201"/>
    </row>
    <row r="32" spans="1:8" ht="12.75">
      <c r="A32" s="199">
        <v>20</v>
      </c>
      <c r="B32" s="176"/>
      <c r="C32" s="164" t="s">
        <v>106</v>
      </c>
      <c r="D32" s="164" t="s">
        <v>74</v>
      </c>
      <c r="E32" s="165">
        <v>22.2</v>
      </c>
      <c r="F32" s="180"/>
      <c r="G32" s="180">
        <f>E32*F32</f>
        <v>0</v>
      </c>
      <c r="H32" s="201"/>
    </row>
    <row r="33" spans="1:8" ht="22.5">
      <c r="A33" s="199">
        <v>21</v>
      </c>
      <c r="B33" s="176"/>
      <c r="C33" s="164" t="s">
        <v>107</v>
      </c>
      <c r="D33" s="164" t="s">
        <v>74</v>
      </c>
      <c r="E33" s="165">
        <v>22.2</v>
      </c>
      <c r="F33" s="180"/>
      <c r="G33" s="180">
        <f>E33*F33</f>
        <v>0</v>
      </c>
      <c r="H33" s="201"/>
    </row>
    <row r="34" spans="1:8" ht="12.75">
      <c r="A34" s="199">
        <v>22</v>
      </c>
      <c r="B34" s="176"/>
      <c r="C34" s="164" t="s">
        <v>133</v>
      </c>
      <c r="D34" s="164" t="s">
        <v>74</v>
      </c>
      <c r="E34" s="165">
        <v>22.2</v>
      </c>
      <c r="F34" s="180"/>
      <c r="G34" s="180">
        <f>E34*F34</f>
        <v>0</v>
      </c>
      <c r="H34" s="201"/>
    </row>
    <row r="35" spans="1:8" ht="12.75">
      <c r="A35" s="159"/>
      <c r="B35" s="160" t="s">
        <v>69</v>
      </c>
      <c r="C35" s="174" t="s">
        <v>108</v>
      </c>
      <c r="D35" s="159"/>
      <c r="E35" s="175"/>
      <c r="F35" s="175"/>
      <c r="G35" s="184">
        <f>SUM(G31:G34)</f>
        <v>0</v>
      </c>
      <c r="H35" s="120"/>
    </row>
    <row r="36" spans="1:8" ht="12.75">
      <c r="A36" s="167" t="s">
        <v>66</v>
      </c>
      <c r="B36" s="168" t="s">
        <v>109</v>
      </c>
      <c r="C36" s="161" t="s">
        <v>110</v>
      </c>
      <c r="D36" s="162"/>
      <c r="E36" s="163"/>
      <c r="F36" s="163"/>
      <c r="G36" s="183"/>
      <c r="H36" s="133"/>
    </row>
    <row r="37" spans="1:8" ht="12.75">
      <c r="A37" s="176"/>
      <c r="B37" s="176"/>
      <c r="C37" s="161" t="s">
        <v>111</v>
      </c>
      <c r="D37" s="176"/>
      <c r="E37" s="176"/>
      <c r="F37" s="176"/>
      <c r="G37" s="180"/>
      <c r="H37" s="201"/>
    </row>
    <row r="38" spans="1:8" ht="22.5">
      <c r="A38" s="199">
        <v>23</v>
      </c>
      <c r="B38" s="176"/>
      <c r="C38" s="164" t="s">
        <v>112</v>
      </c>
      <c r="D38" s="164" t="s">
        <v>116</v>
      </c>
      <c r="E38" s="165">
        <v>37</v>
      </c>
      <c r="F38" s="180"/>
      <c r="G38" s="180">
        <f>E38*F38</f>
        <v>0</v>
      </c>
      <c r="H38" s="198"/>
    </row>
    <row r="39" spans="1:8" ht="12.75">
      <c r="A39" s="199">
        <v>24</v>
      </c>
      <c r="B39" s="176"/>
      <c r="C39" s="164" t="s">
        <v>136</v>
      </c>
      <c r="D39" s="164" t="s">
        <v>116</v>
      </c>
      <c r="E39" s="165">
        <v>10</v>
      </c>
      <c r="F39" s="180"/>
      <c r="G39" s="180">
        <f aca="true" t="shared" si="1" ref="G39:G45">E39*F39</f>
        <v>0</v>
      </c>
      <c r="H39" s="201"/>
    </row>
    <row r="40" spans="1:8" ht="12.75">
      <c r="A40" s="199">
        <v>25</v>
      </c>
      <c r="B40" s="176"/>
      <c r="C40" s="164" t="s">
        <v>137</v>
      </c>
      <c r="D40" s="164" t="s">
        <v>116</v>
      </c>
      <c r="E40" s="165">
        <v>7</v>
      </c>
      <c r="F40" s="180"/>
      <c r="G40" s="180">
        <f t="shared" si="1"/>
        <v>0</v>
      </c>
      <c r="H40" s="201"/>
    </row>
    <row r="41" spans="1:8" ht="22.5">
      <c r="A41" s="199">
        <v>26</v>
      </c>
      <c r="B41" s="176"/>
      <c r="C41" s="164" t="s">
        <v>117</v>
      </c>
      <c r="D41" s="164" t="s">
        <v>85</v>
      </c>
      <c r="E41" s="165">
        <v>9</v>
      </c>
      <c r="F41" s="180"/>
      <c r="G41" s="180">
        <f t="shared" si="1"/>
        <v>0</v>
      </c>
      <c r="H41" s="201"/>
    </row>
    <row r="42" spans="1:8" ht="12.75">
      <c r="A42" s="199">
        <v>27</v>
      </c>
      <c r="B42" s="176"/>
      <c r="C42" s="164" t="s">
        <v>127</v>
      </c>
      <c r="D42" s="164" t="s">
        <v>85</v>
      </c>
      <c r="E42" s="165">
        <v>4</v>
      </c>
      <c r="F42" s="194"/>
      <c r="G42" s="180">
        <f t="shared" si="1"/>
        <v>0</v>
      </c>
      <c r="H42" s="201"/>
    </row>
    <row r="43" spans="1:7" ht="12.75">
      <c r="A43" s="199">
        <v>28</v>
      </c>
      <c r="B43" s="176"/>
      <c r="C43" s="181" t="s">
        <v>132</v>
      </c>
      <c r="D43" s="181" t="s">
        <v>85</v>
      </c>
      <c r="E43" s="182">
        <v>1</v>
      </c>
      <c r="F43" s="170"/>
      <c r="G43" s="180">
        <f t="shared" si="1"/>
        <v>0</v>
      </c>
    </row>
    <row r="44" spans="1:9" ht="22.5">
      <c r="A44" s="199">
        <v>30</v>
      </c>
      <c r="B44" s="176"/>
      <c r="C44" s="164" t="s">
        <v>121</v>
      </c>
      <c r="D44" s="164" t="s">
        <v>85</v>
      </c>
      <c r="E44" s="165">
        <v>11.6</v>
      </c>
      <c r="F44" s="170"/>
      <c r="G44" s="180">
        <f t="shared" si="1"/>
        <v>0</v>
      </c>
      <c r="H44" s="201"/>
      <c r="I44" s="201"/>
    </row>
    <row r="45" spans="1:9" ht="12.75">
      <c r="A45" s="199">
        <v>31</v>
      </c>
      <c r="B45" s="189"/>
      <c r="C45" s="190" t="s">
        <v>118</v>
      </c>
      <c r="D45" s="190" t="s">
        <v>73</v>
      </c>
      <c r="E45" s="191">
        <v>12.6</v>
      </c>
      <c r="F45" s="195"/>
      <c r="G45" s="180">
        <f t="shared" si="1"/>
        <v>0</v>
      </c>
      <c r="H45" s="202"/>
      <c r="I45" s="201"/>
    </row>
    <row r="46" spans="1:9" ht="12.75">
      <c r="A46" s="159"/>
      <c r="B46" s="160" t="s">
        <v>69</v>
      </c>
      <c r="C46" s="174" t="str">
        <f>C36</f>
        <v>Ostatní konstrukce a práce-bourání   </v>
      </c>
      <c r="D46" s="159"/>
      <c r="E46" s="175"/>
      <c r="F46" s="175"/>
      <c r="G46" s="184">
        <f>SUM(G38:G45)</f>
        <v>0</v>
      </c>
      <c r="H46" s="201"/>
      <c r="I46" s="201"/>
    </row>
    <row r="47" spans="1:9" ht="12.75">
      <c r="A47" s="167" t="s">
        <v>66</v>
      </c>
      <c r="B47" s="168" t="s">
        <v>113</v>
      </c>
      <c r="C47" s="161" t="s">
        <v>122</v>
      </c>
      <c r="D47" s="162"/>
      <c r="E47" s="163"/>
      <c r="F47" s="163"/>
      <c r="G47" s="183"/>
      <c r="H47" s="206"/>
      <c r="I47" s="201"/>
    </row>
    <row r="48" spans="1:9" ht="12.75">
      <c r="A48" s="199">
        <v>32</v>
      </c>
      <c r="B48" s="176"/>
      <c r="C48" s="178" t="s">
        <v>128</v>
      </c>
      <c r="D48" s="178" t="s">
        <v>85</v>
      </c>
      <c r="E48" s="179">
        <v>65</v>
      </c>
      <c r="F48" s="179"/>
      <c r="G48" s="183">
        <f aca="true" t="shared" si="2" ref="G48:G55">E48*F48</f>
        <v>0</v>
      </c>
      <c r="H48" s="198"/>
      <c r="I48" s="201"/>
    </row>
    <row r="49" spans="1:9" ht="22.5">
      <c r="A49" s="199">
        <v>33</v>
      </c>
      <c r="B49" s="193"/>
      <c r="C49" s="196" t="s">
        <v>119</v>
      </c>
      <c r="D49" s="196" t="s">
        <v>73</v>
      </c>
      <c r="E49" s="197">
        <v>7.6</v>
      </c>
      <c r="F49" s="194"/>
      <c r="G49" s="183">
        <f t="shared" si="2"/>
        <v>0</v>
      </c>
      <c r="H49" s="200"/>
      <c r="I49" s="201"/>
    </row>
    <row r="50" spans="1:9" ht="22.5">
      <c r="A50" s="199">
        <v>34</v>
      </c>
      <c r="B50" s="176"/>
      <c r="C50" s="164" t="s">
        <v>120</v>
      </c>
      <c r="D50" s="164" t="s">
        <v>73</v>
      </c>
      <c r="E50" s="165">
        <v>76.675</v>
      </c>
      <c r="F50" s="194"/>
      <c r="G50" s="183">
        <f t="shared" si="2"/>
        <v>0</v>
      </c>
      <c r="H50" s="201"/>
      <c r="I50" s="201"/>
    </row>
    <row r="51" spans="1:8" ht="33.75">
      <c r="A51" s="199">
        <v>35</v>
      </c>
      <c r="B51" s="176"/>
      <c r="C51" s="164" t="s">
        <v>126</v>
      </c>
      <c r="D51" s="164"/>
      <c r="E51" s="165">
        <v>1</v>
      </c>
      <c r="F51" s="194"/>
      <c r="G51" s="183">
        <f t="shared" si="2"/>
        <v>0</v>
      </c>
      <c r="H51" s="198"/>
    </row>
    <row r="52" spans="1:8" ht="33.75">
      <c r="A52" s="199">
        <v>36</v>
      </c>
      <c r="B52" s="176"/>
      <c r="C52" s="164" t="s">
        <v>125</v>
      </c>
      <c r="D52" s="164"/>
      <c r="E52" s="165">
        <v>3</v>
      </c>
      <c r="F52" s="179"/>
      <c r="G52" s="183">
        <f t="shared" si="2"/>
        <v>0</v>
      </c>
      <c r="H52" s="198"/>
    </row>
    <row r="53" spans="1:8" ht="12.75">
      <c r="A53" s="199"/>
      <c r="B53" s="176"/>
      <c r="C53" s="164"/>
      <c r="D53" s="164"/>
      <c r="E53" s="165"/>
      <c r="F53" s="179"/>
      <c r="G53" s="183"/>
      <c r="H53" s="198"/>
    </row>
    <row r="54" spans="1:8" ht="12.75">
      <c r="A54" s="199"/>
      <c r="B54" s="176"/>
      <c r="C54" s="164"/>
      <c r="D54" s="164"/>
      <c r="E54" s="165"/>
      <c r="F54" s="179"/>
      <c r="G54" s="183"/>
      <c r="H54" s="198"/>
    </row>
    <row r="55" spans="1:8" s="201" customFormat="1" ht="22.5">
      <c r="A55" s="199">
        <v>37</v>
      </c>
      <c r="B55" s="176"/>
      <c r="C55" s="164" t="s">
        <v>123</v>
      </c>
      <c r="D55" s="164" t="s">
        <v>86</v>
      </c>
      <c r="E55" s="165">
        <v>1</v>
      </c>
      <c r="F55" s="192"/>
      <c r="G55" s="183">
        <f t="shared" si="2"/>
        <v>0</v>
      </c>
      <c r="H55" s="205"/>
    </row>
    <row r="56" spans="1:9" ht="12.75">
      <c r="A56" s="159"/>
      <c r="B56" s="160" t="s">
        <v>69</v>
      </c>
      <c r="C56" s="174" t="s">
        <v>115</v>
      </c>
      <c r="D56" s="159"/>
      <c r="E56" s="175"/>
      <c r="F56" s="175"/>
      <c r="G56" s="184">
        <f>SUM(G48:G55)</f>
        <v>0</v>
      </c>
      <c r="I56" s="216">
        <f>G56+G46+G35+G29+G24</f>
        <v>0</v>
      </c>
    </row>
    <row r="57" spans="1:7" ht="12.75">
      <c r="A57" s="185"/>
      <c r="B57" s="185"/>
      <c r="C57" s="186"/>
      <c r="D57" s="187"/>
      <c r="E57" s="187"/>
      <c r="F57" s="188"/>
      <c r="G57" s="188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 s="140"/>
      <c r="E59" s="141"/>
      <c r="F59" s="140"/>
      <c r="G59" s="142"/>
    </row>
    <row r="60" spans="1:7" ht="12.75">
      <c r="A60"/>
      <c r="B60"/>
      <c r="C60"/>
      <c r="D60" s="137"/>
      <c r="E60" s="144"/>
      <c r="F60" s="137"/>
      <c r="G60" s="137"/>
    </row>
    <row r="61" spans="1:7" ht="12.75">
      <c r="A61"/>
      <c r="B61"/>
      <c r="C61"/>
      <c r="D61" s="137"/>
      <c r="E61" s="144"/>
      <c r="F61" s="137"/>
      <c r="G61" s="137"/>
    </row>
    <row r="62" spans="1:7" ht="12.75">
      <c r="A62"/>
      <c r="B62"/>
      <c r="C62"/>
      <c r="D62" s="137"/>
      <c r="E62" s="144"/>
      <c r="F62" s="137"/>
      <c r="G62" s="137"/>
    </row>
    <row r="63" spans="1:7" ht="12.75">
      <c r="A63"/>
      <c r="B63"/>
      <c r="C63"/>
      <c r="D63" s="137"/>
      <c r="E63" s="144"/>
      <c r="F63" s="137"/>
      <c r="G63" s="137"/>
    </row>
    <row r="64" spans="1:7" ht="12.75">
      <c r="A64"/>
      <c r="B64"/>
      <c r="C64"/>
      <c r="D64" s="137"/>
      <c r="E64" s="144"/>
      <c r="F64" s="137"/>
      <c r="G64" s="137"/>
    </row>
    <row r="65" spans="1:7" ht="12.75">
      <c r="A65"/>
      <c r="B65"/>
      <c r="C65"/>
      <c r="D65" s="137"/>
      <c r="E65" s="144"/>
      <c r="F65" s="137"/>
      <c r="G65" s="137"/>
    </row>
    <row r="66" spans="1:7" ht="12.75">
      <c r="A66" s="139"/>
      <c r="B66" s="139"/>
      <c r="C66"/>
      <c r="D66" s="137"/>
      <c r="E66" s="144"/>
      <c r="F66" s="137"/>
      <c r="G66" s="137"/>
    </row>
    <row r="67" spans="1:7" ht="12.75">
      <c r="A67" s="137"/>
      <c r="B67" s="137"/>
      <c r="C67" s="140"/>
      <c r="D67" s="137"/>
      <c r="E67" s="144"/>
      <c r="F67" s="137"/>
      <c r="G67" s="137"/>
    </row>
    <row r="68" spans="1:7" ht="12.75">
      <c r="A68" s="143"/>
      <c r="B68" s="143"/>
      <c r="C68" s="137"/>
      <c r="D68" s="137"/>
      <c r="E68" s="144"/>
      <c r="F68" s="137"/>
      <c r="G68" s="137"/>
    </row>
    <row r="69" spans="1:7" ht="12.75">
      <c r="A69" s="137"/>
      <c r="B69" s="137"/>
      <c r="C69" s="137"/>
      <c r="D69" s="137"/>
      <c r="E69" s="144"/>
      <c r="F69" s="137"/>
      <c r="G69" s="137"/>
    </row>
    <row r="70" spans="1:7" ht="12.75">
      <c r="A70" s="137"/>
      <c r="B70" s="137"/>
      <c r="C70" s="137"/>
      <c r="D70" s="137"/>
      <c r="E70" s="144"/>
      <c r="F70" s="137"/>
      <c r="G70" s="137"/>
    </row>
    <row r="71" spans="1:7" ht="26.25" customHeight="1">
      <c r="A71" s="137"/>
      <c r="B71" s="137"/>
      <c r="C71" s="137"/>
      <c r="D71" s="137"/>
      <c r="E71" s="144"/>
      <c r="F71" s="137"/>
      <c r="G71" s="137"/>
    </row>
    <row r="72" spans="1:3" ht="12.75">
      <c r="A72" s="137"/>
      <c r="B72" s="137"/>
      <c r="C72" s="137"/>
    </row>
    <row r="73" spans="1:3" ht="12.75">
      <c r="A73" s="137"/>
      <c r="B73" s="137"/>
      <c r="C73" s="137"/>
    </row>
    <row r="74" spans="1:3" ht="12.75">
      <c r="A74" s="137"/>
      <c r="B74" s="137"/>
      <c r="C74" s="137"/>
    </row>
    <row r="75" spans="1:3" ht="12.75">
      <c r="A75" s="137"/>
      <c r="B75" s="137"/>
      <c r="C75" s="137"/>
    </row>
    <row r="76" spans="1:3" ht="12.75">
      <c r="A76" s="137"/>
      <c r="B76" s="137"/>
      <c r="C76" s="137"/>
    </row>
    <row r="77" spans="1:3" ht="12.75">
      <c r="A77" s="137"/>
      <c r="B77" s="137"/>
      <c r="C77" s="137"/>
    </row>
    <row r="78" spans="1:3" ht="12.75">
      <c r="A78" s="137"/>
      <c r="B78" s="137"/>
      <c r="C78" s="137"/>
    </row>
    <row r="79" spans="1:3" ht="12.75">
      <c r="A79" s="137"/>
      <c r="B79" s="137"/>
      <c r="C79" s="137"/>
    </row>
    <row r="80" spans="1:3" ht="12.75">
      <c r="A80" s="137"/>
      <c r="B80" s="137"/>
      <c r="C80" s="137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54"/>
  <sheetViews>
    <sheetView tabSelected="1" zoomScalePageLayoutView="0" workbookViewId="0" topLeftCell="A11">
      <selection activeCell="J31" sqref="J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1.875" style="0" customWidth="1"/>
    <col min="6" max="6" width="15.625" style="0" customWidth="1"/>
    <col min="7" max="7" width="13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138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/>
      <c r="D6" s="10"/>
      <c r="E6" s="10"/>
      <c r="F6" s="18"/>
      <c r="G6" s="12"/>
    </row>
    <row r="7" spans="1:9" ht="12.75">
      <c r="A7" s="13" t="s">
        <v>8</v>
      </c>
      <c r="B7" s="15"/>
      <c r="C7" s="233"/>
      <c r="D7" s="234"/>
      <c r="E7" s="19" t="s">
        <v>9</v>
      </c>
      <c r="F7" s="20"/>
      <c r="G7" s="21"/>
      <c r="H7" s="22"/>
      <c r="I7" s="22"/>
    </row>
    <row r="8" spans="1:7" ht="12.75">
      <c r="A8" s="13" t="s">
        <v>10</v>
      </c>
      <c r="B8" s="15"/>
      <c r="C8" s="233"/>
      <c r="D8" s="234"/>
      <c r="E8" s="16" t="s">
        <v>11</v>
      </c>
      <c r="F8" s="15"/>
      <c r="G8" s="23"/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235"/>
      <c r="F11" s="236"/>
      <c r="G11" s="237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 t="str">
        <f>'[1]Rekapitulace'!A56</f>
        <v>Ztížené výrobní podmínky</v>
      </c>
      <c r="E14" s="44"/>
      <c r="F14" s="45"/>
      <c r="G14" s="42">
        <f>'SO3 rek'!I56</f>
        <v>0</v>
      </c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 t="str">
        <f>'[1]Rekapitulace'!A57</f>
        <v>Oborová přirážka</v>
      </c>
      <c r="E15" s="46"/>
      <c r="F15" s="47"/>
      <c r="G15" s="42">
        <f>'SO3 rek'!I57</f>
        <v>0</v>
      </c>
    </row>
    <row r="16" spans="1:7" ht="15.75" customHeight="1">
      <c r="A16" s="40" t="s">
        <v>22</v>
      </c>
      <c r="B16" s="41" t="s">
        <v>23</v>
      </c>
      <c r="C16" s="42"/>
      <c r="D16" s="24" t="str">
        <f>'[1]Rekapitulace'!A58</f>
        <v>Přesun stavebních kapacit</v>
      </c>
      <c r="E16" s="46"/>
      <c r="F16" s="47"/>
      <c r="G16" s="42">
        <f>'SO3 rek'!I58</f>
        <v>0</v>
      </c>
    </row>
    <row r="17" spans="1:7" ht="15.75" customHeight="1">
      <c r="A17" s="48" t="s">
        <v>24</v>
      </c>
      <c r="B17" s="41" t="s">
        <v>25</v>
      </c>
      <c r="C17" s="42"/>
      <c r="D17" s="24" t="str">
        <f>'[1]Rekapitulace'!A59</f>
        <v>Mimostaveništní doprava</v>
      </c>
      <c r="E17" s="46"/>
      <c r="F17" s="47"/>
      <c r="G17" s="42">
        <f>'SO3 rek'!I59</f>
        <v>0</v>
      </c>
    </row>
    <row r="18" spans="1:7" ht="15.75" customHeight="1">
      <c r="A18" s="49" t="s">
        <v>26</v>
      </c>
      <c r="B18" s="41"/>
      <c r="C18" s="42">
        <f>SUM(C14:C17)</f>
        <v>0</v>
      </c>
      <c r="D18" s="50" t="str">
        <f>'[1]Rekapitulace'!A60</f>
        <v>Zařízení staveniště</v>
      </c>
      <c r="E18" s="46"/>
      <c r="F18" s="47"/>
      <c r="G18" s="42">
        <f>'SO3 rek'!I60</f>
        <v>0</v>
      </c>
    </row>
    <row r="19" spans="1:7" ht="15.75" customHeight="1">
      <c r="A19" s="49"/>
      <c r="B19" s="41"/>
      <c r="C19" s="42"/>
      <c r="D19" s="24" t="str">
        <f>'[1]Rekapitulace'!A61</f>
        <v>Provoz investora</v>
      </c>
      <c r="E19" s="46"/>
      <c r="F19" s="47"/>
      <c r="G19" s="42">
        <f>'SO3 rek'!I61</f>
        <v>0</v>
      </c>
    </row>
    <row r="20" spans="1:7" ht="15.75" customHeight="1">
      <c r="A20" s="49" t="s">
        <v>27</v>
      </c>
      <c r="B20" s="41"/>
      <c r="C20" s="42">
        <f>HZS</f>
        <v>0</v>
      </c>
      <c r="D20" s="24" t="str">
        <f>'[1]Rekapitulace'!A62</f>
        <v>Vytyčení stavby</v>
      </c>
      <c r="E20" s="46"/>
      <c r="F20" s="47"/>
      <c r="G20" s="42">
        <f>'SO3 rek'!I62</f>
        <v>0</v>
      </c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'SO3 rek'!I63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SUM(G14:G21)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15</v>
      </c>
      <c r="D29" s="15" t="s">
        <v>40</v>
      </c>
      <c r="E29" s="16"/>
      <c r="F29" s="59">
        <v>0</v>
      </c>
      <c r="G29" s="17"/>
    </row>
    <row r="30" spans="1:7" ht="12.75">
      <c r="A30" s="13" t="s">
        <v>41</v>
      </c>
      <c r="B30" s="15"/>
      <c r="C30" s="58">
        <f>SazbaDPH1</f>
        <v>15</v>
      </c>
      <c r="D30" s="15" t="s">
        <v>40</v>
      </c>
      <c r="E30" s="16"/>
      <c r="F30" s="60">
        <f>ROUND(PRODUCT(F29,C30/100),1)</f>
        <v>0</v>
      </c>
      <c r="G30" s="27"/>
    </row>
    <row r="31" spans="1:7" ht="12.75">
      <c r="A31" s="13" t="s">
        <v>39</v>
      </c>
      <c r="B31" s="15"/>
      <c r="C31" s="58">
        <v>21</v>
      </c>
      <c r="D31" s="15" t="s">
        <v>40</v>
      </c>
      <c r="E31" s="16"/>
      <c r="F31" s="59">
        <v>0</v>
      </c>
      <c r="G31" s="17"/>
    </row>
    <row r="32" spans="1:7" ht="12.75">
      <c r="A32" s="13" t="s">
        <v>41</v>
      </c>
      <c r="B32" s="15"/>
      <c r="C32" s="58">
        <f>SazbaDPH2</f>
        <v>21</v>
      </c>
      <c r="D32" s="15" t="s">
        <v>40</v>
      </c>
      <c r="E32" s="16"/>
      <c r="F32" s="60">
        <f>ROUND(PRODUCT(F31,C32/100),1)</f>
        <v>0</v>
      </c>
      <c r="G32" s="27"/>
    </row>
    <row r="33" spans="1:7" s="66" customFormat="1" ht="19.5" customHeight="1" thickBot="1">
      <c r="A33" s="61" t="s">
        <v>42</v>
      </c>
      <c r="B33" s="62"/>
      <c r="C33" s="62"/>
      <c r="D33" s="62"/>
      <c r="E33" s="63"/>
      <c r="F33" s="64"/>
      <c r="G33" s="65"/>
    </row>
    <row r="35" spans="1:8" ht="12.75">
      <c r="A35" s="67" t="s">
        <v>43</v>
      </c>
      <c r="B35" s="67"/>
      <c r="C35" s="67"/>
      <c r="D35" s="67"/>
      <c r="E35" s="67"/>
      <c r="F35" s="67"/>
      <c r="G35" s="67"/>
      <c r="H35" t="s">
        <v>4</v>
      </c>
    </row>
    <row r="36" spans="1:8" ht="14.25" customHeight="1">
      <c r="A36" s="67"/>
      <c r="B36" s="238"/>
      <c r="C36" s="238"/>
      <c r="D36" s="238"/>
      <c r="E36" s="238"/>
      <c r="F36" s="238"/>
      <c r="G36" s="238"/>
      <c r="H36" t="s">
        <v>4</v>
      </c>
    </row>
    <row r="37" spans="1:8" ht="12.75" customHeight="1">
      <c r="A37" s="68"/>
      <c r="B37" s="238"/>
      <c r="C37" s="238"/>
      <c r="D37" s="238"/>
      <c r="E37" s="238"/>
      <c r="F37" s="238"/>
      <c r="G37" s="238"/>
      <c r="H37" t="s">
        <v>4</v>
      </c>
    </row>
    <row r="38" spans="1:8" ht="12.75">
      <c r="A38" s="68"/>
      <c r="B38" s="238"/>
      <c r="C38" s="238"/>
      <c r="D38" s="238"/>
      <c r="E38" s="238"/>
      <c r="F38" s="238"/>
      <c r="G38" s="238"/>
      <c r="H38" t="s">
        <v>4</v>
      </c>
    </row>
    <row r="39" spans="1:8" ht="12.75">
      <c r="A39" s="68"/>
      <c r="B39" s="238"/>
      <c r="C39" s="238"/>
      <c r="D39" s="238"/>
      <c r="E39" s="238"/>
      <c r="F39" s="238"/>
      <c r="G39" s="238"/>
      <c r="H39" t="s">
        <v>4</v>
      </c>
    </row>
    <row r="40" spans="1:8" ht="12.75">
      <c r="A40" s="68"/>
      <c r="B40" s="238"/>
      <c r="C40" s="238"/>
      <c r="D40" s="238"/>
      <c r="E40" s="238"/>
      <c r="F40" s="238"/>
      <c r="G40" s="238"/>
      <c r="H40" t="s">
        <v>4</v>
      </c>
    </row>
    <row r="41" spans="1:8" ht="12.75">
      <c r="A41" s="68"/>
      <c r="B41" s="238"/>
      <c r="C41" s="238"/>
      <c r="D41" s="238"/>
      <c r="E41" s="238"/>
      <c r="F41" s="238"/>
      <c r="G41" s="238"/>
      <c r="H41" t="s">
        <v>4</v>
      </c>
    </row>
    <row r="42" spans="1:8" ht="12.75">
      <c r="A42" s="68"/>
      <c r="B42" s="238"/>
      <c r="C42" s="238"/>
      <c r="D42" s="238"/>
      <c r="E42" s="238"/>
      <c r="F42" s="238"/>
      <c r="G42" s="238"/>
      <c r="H42" t="s">
        <v>4</v>
      </c>
    </row>
    <row r="43" spans="1:8" ht="12.75">
      <c r="A43" s="68"/>
      <c r="B43" s="238"/>
      <c r="C43" s="238"/>
      <c r="D43" s="238"/>
      <c r="E43" s="238"/>
      <c r="F43" s="238"/>
      <c r="G43" s="238"/>
      <c r="H43" t="s">
        <v>4</v>
      </c>
    </row>
    <row r="44" spans="1:8" ht="12.75">
      <c r="A44" s="68"/>
      <c r="B44" s="238"/>
      <c r="C44" s="238"/>
      <c r="D44" s="238"/>
      <c r="E44" s="238"/>
      <c r="F44" s="238"/>
      <c r="G44" s="238"/>
      <c r="H44" t="s">
        <v>4</v>
      </c>
    </row>
    <row r="45" spans="2:7" ht="12.75">
      <c r="B45" s="232"/>
      <c r="C45" s="232"/>
      <c r="D45" s="232"/>
      <c r="E45" s="232"/>
      <c r="F45" s="232"/>
      <c r="G45" s="232"/>
    </row>
    <row r="46" spans="2:7" ht="12.75">
      <c r="B46" s="232"/>
      <c r="C46" s="232"/>
      <c r="D46" s="232"/>
      <c r="E46" s="232"/>
      <c r="F46" s="232"/>
      <c r="G46" s="232"/>
    </row>
    <row r="47" spans="2:7" ht="12.75">
      <c r="B47" s="232"/>
      <c r="C47" s="232"/>
      <c r="D47" s="232"/>
      <c r="E47" s="232"/>
      <c r="F47" s="232"/>
      <c r="G47" s="232"/>
    </row>
    <row r="48" spans="2:7" ht="12.75">
      <c r="B48" s="232"/>
      <c r="C48" s="232"/>
      <c r="D48" s="232"/>
      <c r="E48" s="232"/>
      <c r="F48" s="232"/>
      <c r="G48" s="232"/>
    </row>
    <row r="49" spans="2:7" ht="12.75">
      <c r="B49" s="232"/>
      <c r="C49" s="232"/>
      <c r="D49" s="232"/>
      <c r="E49" s="232"/>
      <c r="F49" s="232"/>
      <c r="G49" s="232"/>
    </row>
    <row r="50" spans="2:7" ht="12.75">
      <c r="B50" s="232"/>
      <c r="C50" s="232"/>
      <c r="D50" s="232"/>
      <c r="E50" s="232"/>
      <c r="F50" s="232"/>
      <c r="G50" s="232"/>
    </row>
    <row r="51" spans="2:7" ht="12.75">
      <c r="B51" s="232"/>
      <c r="C51" s="232"/>
      <c r="D51" s="232"/>
      <c r="E51" s="232"/>
      <c r="F51" s="232"/>
      <c r="G51" s="232"/>
    </row>
    <row r="52" spans="2:7" ht="12.75">
      <c r="B52" s="232"/>
      <c r="C52" s="232"/>
      <c r="D52" s="232"/>
      <c r="E52" s="232"/>
      <c r="F52" s="232"/>
      <c r="G52" s="232"/>
    </row>
    <row r="53" spans="2:7" ht="12.75">
      <c r="B53" s="232"/>
      <c r="C53" s="232"/>
      <c r="D53" s="232"/>
      <c r="E53" s="232"/>
      <c r="F53" s="232"/>
      <c r="G53" s="232"/>
    </row>
    <row r="54" spans="2:7" ht="12.75">
      <c r="B54" s="232"/>
      <c r="C54" s="232"/>
      <c r="D54" s="232"/>
      <c r="E54" s="232"/>
      <c r="F54" s="232"/>
      <c r="G54" s="232"/>
    </row>
  </sheetData>
  <sheetProtection/>
  <mergeCells count="14">
    <mergeCell ref="C7:D7"/>
    <mergeCell ref="C8:D8"/>
    <mergeCell ref="E11:G11"/>
    <mergeCell ref="B36:G44"/>
    <mergeCell ref="B45:G45"/>
    <mergeCell ref="B46:G46"/>
    <mergeCell ref="B53:G53"/>
    <mergeCell ref="B54:G54"/>
    <mergeCell ref="B47:G47"/>
    <mergeCell ref="B48:G48"/>
    <mergeCell ref="B49:G49"/>
    <mergeCell ref="B50:G50"/>
    <mergeCell ref="B51:G51"/>
    <mergeCell ref="B52:G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115"/>
  <sheetViews>
    <sheetView zoomScalePageLayoutView="0" workbookViewId="0" topLeftCell="A65">
      <selection activeCell="F28" sqref="F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3.75390625" style="0" customWidth="1"/>
    <col min="5" max="5" width="13.375" style="0" customWidth="1"/>
    <col min="6" max="6" width="9.375" style="0" customWidth="1"/>
    <col min="7" max="9" width="8.75390625" style="0" customWidth="1"/>
  </cols>
  <sheetData>
    <row r="1" spans="1:9" ht="13.5" thickTop="1">
      <c r="A1" s="239" t="s">
        <v>5</v>
      </c>
      <c r="B1" s="240"/>
      <c r="C1" s="241"/>
      <c r="D1" s="242"/>
      <c r="E1" s="132"/>
      <c r="F1" s="69"/>
      <c r="G1" s="70" t="s">
        <v>44</v>
      </c>
      <c r="H1" s="71"/>
      <c r="I1" s="72"/>
    </row>
    <row r="2" spans="1:9" ht="13.5" thickBot="1">
      <c r="A2" s="243" t="s">
        <v>1</v>
      </c>
      <c r="B2" s="244"/>
      <c r="C2" s="73" t="s">
        <v>138</v>
      </c>
      <c r="D2" s="74"/>
      <c r="E2" s="75"/>
      <c r="F2" s="74"/>
      <c r="G2" s="245" t="s">
        <v>71</v>
      </c>
      <c r="H2" s="246"/>
      <c r="I2" s="247"/>
    </row>
    <row r="3" ht="12" customHeight="1" thickTop="1">
      <c r="F3" s="11"/>
    </row>
    <row r="4" spans="1:9" ht="18.75" customHeight="1">
      <c r="A4" s="76" t="s">
        <v>45</v>
      </c>
      <c r="B4" s="1"/>
      <c r="C4" s="1"/>
      <c r="D4" s="1"/>
      <c r="E4" s="77"/>
      <c r="F4" s="1"/>
      <c r="G4" s="1"/>
      <c r="H4" s="1"/>
      <c r="I4" s="1"/>
    </row>
    <row r="5" ht="12" customHeight="1" thickBot="1"/>
    <row r="6" spans="1:9" s="127" customFormat="1" ht="12" customHeight="1" thickBot="1">
      <c r="A6" s="78" t="s">
        <v>84</v>
      </c>
      <c r="B6" s="78"/>
      <c r="C6" s="78" t="str">
        <f>'[1]Položky'!C7</f>
        <v>Zemní práce</v>
      </c>
      <c r="D6" s="79"/>
      <c r="E6" s="80" t="s">
        <v>46</v>
      </c>
      <c r="F6" s="81" t="s">
        <v>47</v>
      </c>
      <c r="G6" s="81" t="s">
        <v>48</v>
      </c>
      <c r="H6" s="81" t="s">
        <v>49</v>
      </c>
      <c r="I6" s="82" t="s">
        <v>27</v>
      </c>
    </row>
    <row r="7" spans="1:9" s="127" customFormat="1" ht="6" customHeight="1" thickBot="1">
      <c r="A7" s="121"/>
      <c r="B7" s="83"/>
      <c r="C7" s="11"/>
      <c r="D7" s="84"/>
      <c r="E7" s="122"/>
      <c r="F7" s="123"/>
      <c r="G7" s="123"/>
      <c r="H7" s="123"/>
      <c r="I7" s="124"/>
    </row>
    <row r="8" spans="1:9" s="127" customFormat="1" ht="12" customHeight="1" thickBot="1">
      <c r="A8" s="85"/>
      <c r="B8" s="86" t="s">
        <v>50</v>
      </c>
      <c r="C8" s="86"/>
      <c r="D8" s="87"/>
      <c r="E8" s="88"/>
      <c r="F8" s="89">
        <f>SUM(F7:F7)</f>
        <v>0</v>
      </c>
      <c r="G8" s="89">
        <f>SUM(G7:G7)</f>
        <v>0</v>
      </c>
      <c r="H8" s="89">
        <f>SUM(H7:H7)</f>
        <v>0</v>
      </c>
      <c r="I8" s="90">
        <f>SUM(I7:I7)</f>
        <v>0</v>
      </c>
    </row>
    <row r="9" spans="1:9" s="127" customFormat="1" ht="12" customHeight="1" hidden="1">
      <c r="A9" s="125"/>
      <c r="B9" s="125"/>
      <c r="C9" s="125"/>
      <c r="D9" s="126"/>
      <c r="E9" s="126"/>
      <c r="F9" s="126"/>
      <c r="G9" s="126"/>
      <c r="H9" s="126"/>
      <c r="I9" s="126"/>
    </row>
    <row r="10" s="91" customFormat="1" ht="15" customHeight="1" thickBot="1"/>
    <row r="11" spans="1:9" s="127" customFormat="1" ht="12" customHeight="1" thickBot="1">
      <c r="A11" s="78" t="s">
        <v>84</v>
      </c>
      <c r="B11" s="78"/>
      <c r="C11" s="78" t="str">
        <f>'[1]Položky'!C25</f>
        <v>Základy</v>
      </c>
      <c r="D11" s="79"/>
      <c r="E11" s="80" t="s">
        <v>46</v>
      </c>
      <c r="F11" s="81" t="s">
        <v>47</v>
      </c>
      <c r="G11" s="81" t="s">
        <v>48</v>
      </c>
      <c r="H11" s="81" t="s">
        <v>49</v>
      </c>
      <c r="I11" s="82" t="s">
        <v>27</v>
      </c>
    </row>
    <row r="12" spans="1:9" s="127" customFormat="1" ht="6" customHeight="1" thickBot="1">
      <c r="A12" s="121"/>
      <c r="B12" s="83"/>
      <c r="C12" s="11"/>
      <c r="D12" s="84"/>
      <c r="E12" s="122"/>
      <c r="F12" s="123"/>
      <c r="G12" s="123"/>
      <c r="H12" s="123"/>
      <c r="I12" s="124"/>
    </row>
    <row r="13" spans="1:9" s="127" customFormat="1" ht="12" customHeight="1" thickBot="1">
      <c r="A13" s="85"/>
      <c r="B13" s="86" t="s">
        <v>50</v>
      </c>
      <c r="C13" s="86"/>
      <c r="D13" s="87"/>
      <c r="E13" s="88"/>
      <c r="F13" s="89">
        <f>SUM(F12:F12)</f>
        <v>0</v>
      </c>
      <c r="G13" s="89">
        <f>SUM(G12:G12)</f>
        <v>0</v>
      </c>
      <c r="H13" s="89">
        <f>SUM(H12:H12)</f>
        <v>0</v>
      </c>
      <c r="I13" s="90">
        <f>SUM(I12:I12)</f>
        <v>0</v>
      </c>
    </row>
    <row r="14" spans="1:9" s="127" customFormat="1" ht="12" customHeight="1" hidden="1">
      <c r="A14" s="125"/>
      <c r="B14" s="125"/>
      <c r="C14" s="125"/>
      <c r="D14" s="126"/>
      <c r="E14" s="126"/>
      <c r="F14" s="126"/>
      <c r="G14" s="126"/>
      <c r="H14" s="126"/>
      <c r="I14" s="126"/>
    </row>
    <row r="15" s="91" customFormat="1" ht="15" customHeight="1" thickBot="1"/>
    <row r="16" spans="1:9" s="127" customFormat="1" ht="12" customHeight="1" thickBot="1">
      <c r="A16" s="78" t="s">
        <v>84</v>
      </c>
      <c r="B16" s="78"/>
      <c r="C16" s="78" t="str">
        <f>'[1]Položky'!C30</f>
        <v>Komunikace   </v>
      </c>
      <c r="D16" s="79"/>
      <c r="E16" s="80" t="s">
        <v>46</v>
      </c>
      <c r="F16" s="81" t="s">
        <v>47</v>
      </c>
      <c r="G16" s="81" t="s">
        <v>48</v>
      </c>
      <c r="H16" s="81" t="s">
        <v>49</v>
      </c>
      <c r="I16" s="82" t="s">
        <v>27</v>
      </c>
    </row>
    <row r="17" spans="1:9" s="127" customFormat="1" ht="6" customHeight="1" thickBot="1">
      <c r="A17" s="121"/>
      <c r="B17" s="83"/>
      <c r="C17" s="11"/>
      <c r="D17" s="84"/>
      <c r="E17" s="122"/>
      <c r="F17" s="123"/>
      <c r="G17" s="123"/>
      <c r="H17" s="123"/>
      <c r="I17" s="124"/>
    </row>
    <row r="18" spans="1:9" s="127" customFormat="1" ht="12" customHeight="1" thickBot="1">
      <c r="A18" s="85"/>
      <c r="B18" s="86" t="s">
        <v>50</v>
      </c>
      <c r="C18" s="86"/>
      <c r="D18" s="87"/>
      <c r="E18" s="88"/>
      <c r="F18" s="89">
        <f>SUM(F17:F17)</f>
        <v>0</v>
      </c>
      <c r="G18" s="89">
        <f>SUM(G17:G17)</f>
        <v>0</v>
      </c>
      <c r="H18" s="89">
        <f>SUM(H17:H17)</f>
        <v>0</v>
      </c>
      <c r="I18" s="90">
        <f>SUM(I17:I17)</f>
        <v>0</v>
      </c>
    </row>
    <row r="19" spans="1:13" s="91" customFormat="1" ht="12" customHeight="1" hidden="1">
      <c r="A19" s="125"/>
      <c r="B19" s="125"/>
      <c r="C19" s="125"/>
      <c r="D19" s="126"/>
      <c r="E19" s="126"/>
      <c r="F19" s="126"/>
      <c r="G19" s="126"/>
      <c r="H19" s="126"/>
      <c r="I19" s="126"/>
      <c r="J19" s="127"/>
      <c r="K19" s="127"/>
      <c r="L19" s="127"/>
      <c r="M19" s="127"/>
    </row>
    <row r="20" spans="1:9" s="127" customFormat="1" ht="15" customHeight="1" thickBot="1">
      <c r="A20" s="125"/>
      <c r="B20" s="125"/>
      <c r="C20" s="125"/>
      <c r="D20" s="126"/>
      <c r="E20" s="126"/>
      <c r="F20" s="126"/>
      <c r="G20" s="126"/>
      <c r="H20" s="126"/>
      <c r="I20" s="126"/>
    </row>
    <row r="21" spans="1:9" s="11" customFormat="1" ht="12" customHeight="1" thickBot="1">
      <c r="A21" s="78" t="s">
        <v>84</v>
      </c>
      <c r="B21" s="78"/>
      <c r="C21" s="78" t="str">
        <f>'[1]Položky'!C36</f>
        <v>Ostatní konstrukce a práce-bourání   </v>
      </c>
      <c r="D21" s="79"/>
      <c r="E21" s="80" t="s">
        <v>46</v>
      </c>
      <c r="F21" s="81" t="s">
        <v>47</v>
      </c>
      <c r="G21" s="81" t="s">
        <v>48</v>
      </c>
      <c r="H21" s="81" t="s">
        <v>49</v>
      </c>
      <c r="I21" s="82" t="s">
        <v>27</v>
      </c>
    </row>
    <row r="22" spans="1:9" s="11" customFormat="1" ht="6" customHeight="1" thickBot="1">
      <c r="A22" s="121"/>
      <c r="B22" s="83"/>
      <c r="D22" s="84"/>
      <c r="E22" s="122"/>
      <c r="F22" s="123"/>
      <c r="G22" s="123"/>
      <c r="H22" s="123"/>
      <c r="I22" s="124"/>
    </row>
    <row r="23" spans="1:9" s="91" customFormat="1" ht="12" customHeight="1" thickBot="1">
      <c r="A23" s="85"/>
      <c r="B23" s="86" t="s">
        <v>50</v>
      </c>
      <c r="C23" s="86"/>
      <c r="D23" s="87"/>
      <c r="E23" s="88"/>
      <c r="F23" s="89">
        <f>SUM(F22:F22)</f>
        <v>0</v>
      </c>
      <c r="G23" s="89">
        <f>SUM(G22:G22)</f>
        <v>0</v>
      </c>
      <c r="H23" s="89">
        <f>SUM(H22:H22)</f>
        <v>0</v>
      </c>
      <c r="I23" s="90">
        <f>SUM(I22:I22)</f>
        <v>0</v>
      </c>
    </row>
    <row r="24" s="91" customFormat="1" ht="4.5" customHeight="1" hidden="1"/>
    <row r="25" spans="1:9" s="127" customFormat="1" ht="15" customHeight="1" thickBot="1">
      <c r="A25" s="125"/>
      <c r="B25" s="125"/>
      <c r="C25" s="125"/>
      <c r="D25" s="126"/>
      <c r="E25" s="126"/>
      <c r="F25" s="126"/>
      <c r="G25" s="126"/>
      <c r="H25" s="126"/>
      <c r="I25" s="126"/>
    </row>
    <row r="26" spans="1:9" s="127" customFormat="1" ht="12" customHeight="1" thickBot="1">
      <c r="A26" s="78" t="s">
        <v>84</v>
      </c>
      <c r="B26" s="78"/>
      <c r="C26" s="78" t="str">
        <f>'[1]Položky'!C43</f>
        <v>Práce a dodávky PSV</v>
      </c>
      <c r="D26" s="79"/>
      <c r="E26" s="80" t="s">
        <v>46</v>
      </c>
      <c r="F26" s="81" t="s">
        <v>47</v>
      </c>
      <c r="G26" s="81" t="s">
        <v>48</v>
      </c>
      <c r="H26" s="81" t="s">
        <v>49</v>
      </c>
      <c r="I26" s="82" t="s">
        <v>27</v>
      </c>
    </row>
    <row r="27" spans="1:9" s="127" customFormat="1" ht="6" customHeight="1" thickBot="1">
      <c r="A27" s="121"/>
      <c r="B27" s="83"/>
      <c r="C27" s="11"/>
      <c r="D27" s="84"/>
      <c r="E27" s="122"/>
      <c r="F27" s="123"/>
      <c r="G27" s="123"/>
      <c r="H27" s="123"/>
      <c r="I27" s="124"/>
    </row>
    <row r="28" spans="1:9" s="91" customFormat="1" ht="12" customHeight="1" thickBot="1">
      <c r="A28" s="85"/>
      <c r="B28" s="86" t="s">
        <v>50</v>
      </c>
      <c r="C28" s="86"/>
      <c r="D28" s="87"/>
      <c r="E28" s="88">
        <v>0</v>
      </c>
      <c r="F28" s="89"/>
      <c r="G28" s="89">
        <f>SUM(G27:G27)</f>
        <v>0</v>
      </c>
      <c r="H28" s="89">
        <f>SUM(H27:H27)</f>
        <v>0</v>
      </c>
      <c r="I28" s="90">
        <f>SUM(I27:I27)</f>
        <v>0</v>
      </c>
    </row>
    <row r="29" spans="1:9" s="127" customFormat="1" ht="4.5" customHeight="1" hidden="1">
      <c r="A29" s="125"/>
      <c r="B29" s="125"/>
      <c r="C29" s="125"/>
      <c r="D29" s="126"/>
      <c r="E29" s="126"/>
      <c r="F29" s="126"/>
      <c r="G29" s="126"/>
      <c r="H29" s="126"/>
      <c r="I29" s="126"/>
    </row>
    <row r="30" s="91" customFormat="1" ht="15" customHeight="1" thickBot="1"/>
    <row r="31" spans="1:9" s="127" customFormat="1" ht="12" customHeight="1" thickBot="1">
      <c r="A31" s="78" t="s">
        <v>84</v>
      </c>
      <c r="B31" s="78"/>
      <c r="C31" s="78"/>
      <c r="D31" s="79"/>
      <c r="E31" s="80" t="s">
        <v>46</v>
      </c>
      <c r="F31" s="81" t="s">
        <v>47</v>
      </c>
      <c r="G31" s="81" t="s">
        <v>48</v>
      </c>
      <c r="H31" s="81" t="s">
        <v>49</v>
      </c>
      <c r="I31" s="82" t="s">
        <v>27</v>
      </c>
    </row>
    <row r="32" spans="1:9" s="127" customFormat="1" ht="6" customHeight="1" thickBot="1">
      <c r="A32" s="121"/>
      <c r="B32" s="83"/>
      <c r="C32" s="11"/>
      <c r="D32" s="84"/>
      <c r="E32" s="122"/>
      <c r="F32" s="123"/>
      <c r="G32" s="123"/>
      <c r="H32" s="123"/>
      <c r="I32" s="124"/>
    </row>
    <row r="33" spans="1:9" s="127" customFormat="1" ht="12" customHeight="1" thickBot="1">
      <c r="A33" s="85"/>
      <c r="B33" s="86" t="s">
        <v>50</v>
      </c>
      <c r="C33" s="86"/>
      <c r="D33" s="87"/>
      <c r="E33" s="88">
        <v>0</v>
      </c>
      <c r="F33" s="89">
        <f>SUM(F32:F32)</f>
        <v>0</v>
      </c>
      <c r="G33" s="89">
        <f>SUM(G32:G32)</f>
        <v>0</v>
      </c>
      <c r="H33" s="89">
        <f>SUM(H32:H32)</f>
        <v>0</v>
      </c>
      <c r="I33" s="90">
        <f>SUM(I32:I32)</f>
        <v>0</v>
      </c>
    </row>
    <row r="34" spans="1:9" s="127" customFormat="1" ht="12" customHeight="1" hidden="1">
      <c r="A34" s="125"/>
      <c r="B34" s="125"/>
      <c r="C34" s="125"/>
      <c r="D34" s="126"/>
      <c r="E34" s="126"/>
      <c r="F34" s="126"/>
      <c r="G34" s="126"/>
      <c r="H34" s="126"/>
      <c r="I34" s="126"/>
    </row>
    <row r="35" spans="1:9" s="127" customFormat="1" ht="15" customHeight="1" thickBot="1">
      <c r="A35" s="91"/>
      <c r="B35" s="91"/>
      <c r="C35" s="91"/>
      <c r="D35" s="91"/>
      <c r="E35" s="91"/>
      <c r="F35" s="91"/>
      <c r="G35" s="91"/>
      <c r="H35" s="91"/>
      <c r="I35" s="91"/>
    </row>
    <row r="36" spans="1:9" s="11" customFormat="1" ht="12" customHeight="1" thickBot="1">
      <c r="A36" s="78" t="s">
        <v>84</v>
      </c>
      <c r="B36" s="78"/>
      <c r="C36" s="78"/>
      <c r="D36" s="79"/>
      <c r="E36" s="80" t="s">
        <v>46</v>
      </c>
      <c r="F36" s="81" t="s">
        <v>47</v>
      </c>
      <c r="G36" s="81" t="s">
        <v>48</v>
      </c>
      <c r="H36" s="81" t="s">
        <v>49</v>
      </c>
      <c r="I36" s="82" t="s">
        <v>27</v>
      </c>
    </row>
    <row r="37" spans="1:9" s="11" customFormat="1" ht="6" customHeight="1" thickBot="1">
      <c r="A37" s="121"/>
      <c r="B37" s="83"/>
      <c r="D37" s="84"/>
      <c r="E37" s="122"/>
      <c r="F37" s="123"/>
      <c r="G37" s="123"/>
      <c r="H37" s="123"/>
      <c r="I37" s="124"/>
    </row>
    <row r="38" spans="1:9" s="91" customFormat="1" ht="12" customHeight="1" thickBot="1">
      <c r="A38" s="85"/>
      <c r="B38" s="86" t="s">
        <v>50</v>
      </c>
      <c r="C38" s="86"/>
      <c r="D38" s="87"/>
      <c r="E38" s="88">
        <v>0</v>
      </c>
      <c r="F38" s="89">
        <f>SUM(F37:F37)</f>
        <v>0</v>
      </c>
      <c r="G38" s="89">
        <f>SUM(G37:G37)</f>
        <v>0</v>
      </c>
      <c r="H38" s="89">
        <f>SUM(H37:H37)</f>
        <v>0</v>
      </c>
      <c r="I38" s="90">
        <f>SUM(I37:I37)</f>
        <v>0</v>
      </c>
    </row>
    <row r="39" spans="1:9" s="127" customFormat="1" ht="12" customHeight="1" hidden="1">
      <c r="A39" s="125"/>
      <c r="B39" s="125"/>
      <c r="C39" s="125"/>
      <c r="D39" s="126"/>
      <c r="E39" s="126"/>
      <c r="F39" s="126"/>
      <c r="G39" s="126"/>
      <c r="H39" s="126"/>
      <c r="I39" s="126"/>
    </row>
    <row r="40" spans="1:9" s="127" customFormat="1" ht="15" customHeight="1" thickBot="1">
      <c r="A40" s="125"/>
      <c r="B40" s="125"/>
      <c r="C40" s="125"/>
      <c r="D40" s="126"/>
      <c r="E40" s="126"/>
      <c r="F40" s="126"/>
      <c r="G40" s="126"/>
      <c r="H40" s="126"/>
      <c r="I40" s="126"/>
    </row>
    <row r="41" spans="1:9" s="91" customFormat="1" ht="11.25" customHeight="1" thickBot="1">
      <c r="A41" s="78" t="s">
        <v>84</v>
      </c>
      <c r="B41" s="78"/>
      <c r="C41" s="78"/>
      <c r="D41" s="79"/>
      <c r="E41" s="80" t="s">
        <v>46</v>
      </c>
      <c r="F41" s="81" t="s">
        <v>47</v>
      </c>
      <c r="G41" s="81" t="s">
        <v>48</v>
      </c>
      <c r="H41" s="81" t="s">
        <v>49</v>
      </c>
      <c r="I41" s="82" t="s">
        <v>27</v>
      </c>
    </row>
    <row r="42" spans="1:9" s="127" customFormat="1" ht="6" customHeight="1" thickBot="1">
      <c r="A42" s="121"/>
      <c r="B42" s="83"/>
      <c r="C42" s="11"/>
      <c r="D42" s="84"/>
      <c r="E42" s="122"/>
      <c r="F42" s="123"/>
      <c r="G42" s="123"/>
      <c r="H42" s="123"/>
      <c r="I42" s="124"/>
    </row>
    <row r="43" spans="1:9" s="127" customFormat="1" ht="12" customHeight="1" thickBot="1">
      <c r="A43" s="85"/>
      <c r="B43" s="86" t="s">
        <v>50</v>
      </c>
      <c r="C43" s="86"/>
      <c r="D43" s="87"/>
      <c r="E43" s="88">
        <v>0</v>
      </c>
      <c r="F43" s="89">
        <f>SUM(F42:F42)</f>
        <v>0</v>
      </c>
      <c r="G43" s="89">
        <f>SUM(G42:G42)</f>
        <v>0</v>
      </c>
      <c r="H43" s="89">
        <f>SUM(H42:H42)</f>
        <v>0</v>
      </c>
      <c r="I43" s="90">
        <f>SUM(I42:I42)</f>
        <v>0</v>
      </c>
    </row>
    <row r="44" spans="1:9" s="127" customFormat="1" ht="12" customHeight="1" hidden="1">
      <c r="A44" s="125"/>
      <c r="B44" s="125"/>
      <c r="C44" s="125"/>
      <c r="D44" s="126"/>
      <c r="E44" s="126"/>
      <c r="F44" s="126"/>
      <c r="G44" s="126"/>
      <c r="H44" s="126"/>
      <c r="I44" s="126"/>
    </row>
    <row r="45" spans="1:9" s="127" customFormat="1" ht="15" customHeight="1" thickBot="1">
      <c r="A45" s="125"/>
      <c r="B45" s="125"/>
      <c r="C45" s="125"/>
      <c r="D45" s="126"/>
      <c r="E45" s="126"/>
      <c r="F45" s="126"/>
      <c r="G45" s="126"/>
      <c r="H45" s="126"/>
      <c r="I45" s="126"/>
    </row>
    <row r="46" spans="1:9" s="91" customFormat="1" ht="12" customHeight="1" thickBot="1">
      <c r="A46" s="78" t="s">
        <v>84</v>
      </c>
      <c r="B46" s="78"/>
      <c r="C46" s="78"/>
      <c r="D46" s="79"/>
      <c r="E46" s="80" t="s">
        <v>46</v>
      </c>
      <c r="F46" s="81" t="s">
        <v>47</v>
      </c>
      <c r="G46" s="81" t="s">
        <v>48</v>
      </c>
      <c r="H46" s="81" t="s">
        <v>49</v>
      </c>
      <c r="I46" s="82" t="s">
        <v>27</v>
      </c>
    </row>
    <row r="47" spans="1:9" s="127" customFormat="1" ht="6" customHeight="1" thickBot="1">
      <c r="A47" s="121"/>
      <c r="B47" s="83"/>
      <c r="C47" s="11"/>
      <c r="D47" s="84"/>
      <c r="E47" s="122"/>
      <c r="F47" s="123"/>
      <c r="G47" s="123"/>
      <c r="H47" s="123"/>
      <c r="I47" s="124"/>
    </row>
    <row r="48" spans="1:9" s="127" customFormat="1" ht="12" customHeight="1" thickBot="1">
      <c r="A48" s="85"/>
      <c r="B48" s="86" t="s">
        <v>50</v>
      </c>
      <c r="C48" s="86"/>
      <c r="D48" s="87"/>
      <c r="E48" s="88">
        <v>0</v>
      </c>
      <c r="F48" s="89">
        <f>SUM(F47:F47)</f>
        <v>0</v>
      </c>
      <c r="G48" s="89">
        <f>SUM(G47:G47)</f>
        <v>0</v>
      </c>
      <c r="H48" s="89">
        <f>SUM(H47:H47)</f>
        <v>0</v>
      </c>
      <c r="I48" s="90">
        <f>SUM(I47:I47)</f>
        <v>0</v>
      </c>
    </row>
    <row r="49" spans="1:9" s="127" customFormat="1" ht="9.75" customHeight="1">
      <c r="A49" s="125"/>
      <c r="B49" s="125"/>
      <c r="C49" s="125"/>
      <c r="D49" s="126"/>
      <c r="E49" s="126"/>
      <c r="F49" s="126"/>
      <c r="G49" s="126"/>
      <c r="H49" s="126"/>
      <c r="I49" s="126"/>
    </row>
    <row r="50" spans="1:9" s="127" customFormat="1" ht="4.5" customHeight="1">
      <c r="A50" s="125"/>
      <c r="B50" s="125"/>
      <c r="C50" s="125"/>
      <c r="D50" s="126"/>
      <c r="E50" s="126"/>
      <c r="F50" s="126"/>
      <c r="G50" s="126"/>
      <c r="H50" s="126"/>
      <c r="I50" s="126"/>
    </row>
    <row r="51" spans="1:12" ht="15.75">
      <c r="A51" s="253" t="s">
        <v>83</v>
      </c>
      <c r="B51" s="253"/>
      <c r="C51" s="253"/>
      <c r="D51" s="253"/>
      <c r="E51" s="130">
        <f>SUM(E7:E50)</f>
        <v>0</v>
      </c>
      <c r="F51" s="131"/>
      <c r="G51" s="131"/>
      <c r="H51" s="131"/>
      <c r="I51" s="131"/>
      <c r="L51" s="30">
        <f>E8+E13+E18+E23+F28</f>
        <v>0</v>
      </c>
    </row>
    <row r="52" spans="1:9" ht="10.5" customHeight="1">
      <c r="A52" s="128"/>
      <c r="B52" s="128"/>
      <c r="C52" s="128"/>
      <c r="D52" s="128"/>
      <c r="E52" s="129"/>
      <c r="F52" s="11"/>
      <c r="G52" s="11"/>
      <c r="H52" s="11"/>
      <c r="I52" s="11"/>
    </row>
    <row r="53" spans="1:57" ht="19.5" customHeight="1">
      <c r="A53" s="1" t="s">
        <v>51</v>
      </c>
      <c r="B53" s="1"/>
      <c r="C53" s="1"/>
      <c r="D53" s="1"/>
      <c r="E53" s="1"/>
      <c r="F53" s="1"/>
      <c r="G53" s="92"/>
      <c r="H53" s="1"/>
      <c r="I53" s="1"/>
      <c r="BA53" s="30"/>
      <c r="BB53" s="30"/>
      <c r="BC53" s="30"/>
      <c r="BD53" s="30"/>
      <c r="BE53" s="30"/>
    </row>
    <row r="54" ht="13.5" thickBot="1"/>
    <row r="55" spans="1:9" ht="12.75">
      <c r="A55" s="93" t="s">
        <v>52</v>
      </c>
      <c r="B55" s="94"/>
      <c r="C55" s="94"/>
      <c r="D55" s="95"/>
      <c r="E55" s="96" t="s">
        <v>53</v>
      </c>
      <c r="F55" s="97" t="s">
        <v>54</v>
      </c>
      <c r="G55" s="98" t="s">
        <v>55</v>
      </c>
      <c r="H55" s="99"/>
      <c r="I55" s="100" t="s">
        <v>53</v>
      </c>
    </row>
    <row r="56" spans="1:53" ht="12.75">
      <c r="A56" s="101" t="s">
        <v>75</v>
      </c>
      <c r="B56" s="102"/>
      <c r="C56" s="102"/>
      <c r="D56" s="103"/>
      <c r="E56" s="104">
        <v>0</v>
      </c>
      <c r="F56" s="105">
        <v>5</v>
      </c>
      <c r="G56" s="106">
        <f>$E$51</f>
        <v>0</v>
      </c>
      <c r="H56" s="107"/>
      <c r="I56" s="108">
        <f aca="true" t="shared" si="0" ref="I56:I63">E56+F56*G56/100</f>
        <v>0</v>
      </c>
      <c r="BA56">
        <v>0</v>
      </c>
    </row>
    <row r="57" spans="1:53" ht="12.75">
      <c r="A57" s="101" t="s">
        <v>76</v>
      </c>
      <c r="B57" s="102"/>
      <c r="C57" s="102"/>
      <c r="D57" s="103"/>
      <c r="E57" s="104">
        <v>0</v>
      </c>
      <c r="F57" s="105">
        <v>0</v>
      </c>
      <c r="G57" s="106">
        <f aca="true" t="shared" si="1" ref="G57:G63">$E$51</f>
        <v>0</v>
      </c>
      <c r="H57" s="107"/>
      <c r="I57" s="108">
        <f t="shared" si="0"/>
        <v>0</v>
      </c>
      <c r="BA57">
        <v>0</v>
      </c>
    </row>
    <row r="58" spans="1:53" ht="12.75">
      <c r="A58" s="101" t="s">
        <v>77</v>
      </c>
      <c r="B58" s="102"/>
      <c r="C58" s="102"/>
      <c r="D58" s="103"/>
      <c r="E58" s="104">
        <v>0</v>
      </c>
      <c r="F58" s="105">
        <v>5</v>
      </c>
      <c r="G58" s="106">
        <f t="shared" si="1"/>
        <v>0</v>
      </c>
      <c r="H58" s="107"/>
      <c r="I58" s="108">
        <f t="shared" si="0"/>
        <v>0</v>
      </c>
      <c r="BA58">
        <v>0</v>
      </c>
    </row>
    <row r="59" spans="1:53" ht="12.75">
      <c r="A59" s="101" t="s">
        <v>78</v>
      </c>
      <c r="B59" s="102"/>
      <c r="C59" s="102"/>
      <c r="D59" s="103"/>
      <c r="E59" s="104">
        <v>0</v>
      </c>
      <c r="F59" s="105">
        <v>5</v>
      </c>
      <c r="G59" s="106">
        <f t="shared" si="1"/>
        <v>0</v>
      </c>
      <c r="H59" s="107"/>
      <c r="I59" s="108">
        <f t="shared" si="0"/>
        <v>0</v>
      </c>
      <c r="BA59">
        <v>2</v>
      </c>
    </row>
    <row r="60" spans="1:53" ht="12.75">
      <c r="A60" s="101" t="s">
        <v>79</v>
      </c>
      <c r="B60" s="102"/>
      <c r="C60" s="102"/>
      <c r="D60" s="103"/>
      <c r="E60" s="104">
        <v>0</v>
      </c>
      <c r="F60" s="105">
        <v>4</v>
      </c>
      <c r="G60" s="106">
        <f t="shared" si="1"/>
        <v>0</v>
      </c>
      <c r="H60" s="107"/>
      <c r="I60" s="108">
        <f t="shared" si="0"/>
        <v>0</v>
      </c>
      <c r="BA60">
        <v>2</v>
      </c>
    </row>
    <row r="61" spans="1:53" ht="12.75">
      <c r="A61" s="101" t="s">
        <v>80</v>
      </c>
      <c r="B61" s="102"/>
      <c r="C61" s="102"/>
      <c r="D61" s="103"/>
      <c r="E61" s="104">
        <v>0</v>
      </c>
      <c r="F61" s="105">
        <v>0</v>
      </c>
      <c r="G61" s="106">
        <f t="shared" si="1"/>
        <v>0</v>
      </c>
      <c r="H61" s="107"/>
      <c r="I61" s="108">
        <f t="shared" si="0"/>
        <v>0</v>
      </c>
      <c r="BA61">
        <v>1</v>
      </c>
    </row>
    <row r="62" spans="1:53" ht="12.75">
      <c r="A62" s="101" t="s">
        <v>82</v>
      </c>
      <c r="B62" s="102"/>
      <c r="C62" s="102"/>
      <c r="D62" s="103"/>
      <c r="E62" s="104">
        <v>0</v>
      </c>
      <c r="F62" s="105">
        <v>0</v>
      </c>
      <c r="G62" s="106">
        <f t="shared" si="1"/>
        <v>0</v>
      </c>
      <c r="H62" s="107"/>
      <c r="I62" s="108">
        <f t="shared" si="0"/>
        <v>0</v>
      </c>
      <c r="BA62">
        <v>2</v>
      </c>
    </row>
    <row r="63" spans="1:53" ht="12.75">
      <c r="A63" s="101" t="s">
        <v>81</v>
      </c>
      <c r="B63" s="102"/>
      <c r="C63" s="102"/>
      <c r="D63" s="103"/>
      <c r="E63" s="104">
        <v>0</v>
      </c>
      <c r="F63" s="105">
        <v>0</v>
      </c>
      <c r="G63" s="106">
        <f t="shared" si="1"/>
        <v>0</v>
      </c>
      <c r="H63" s="107"/>
      <c r="I63" s="108">
        <f t="shared" si="0"/>
        <v>0</v>
      </c>
      <c r="BA63">
        <v>2</v>
      </c>
    </row>
    <row r="64" spans="1:9" ht="13.5" thickBot="1">
      <c r="A64" s="109"/>
      <c r="B64" s="110" t="s">
        <v>56</v>
      </c>
      <c r="C64" s="111"/>
      <c r="D64" s="112"/>
      <c r="E64" s="113"/>
      <c r="F64" s="114"/>
      <c r="G64" s="114"/>
      <c r="H64" s="250">
        <f>SUM(I56:I63)</f>
        <v>0</v>
      </c>
      <c r="I64" s="251"/>
    </row>
    <row r="66" spans="2:9" ht="12.75">
      <c r="B66" s="91"/>
      <c r="F66" s="115"/>
      <c r="G66" s="116"/>
      <c r="H66" s="116"/>
      <c r="I66" s="117"/>
    </row>
    <row r="67" spans="6:9" ht="12.75">
      <c r="F67" s="115"/>
      <c r="G67" s="116"/>
      <c r="H67" s="116"/>
      <c r="I67" s="117"/>
    </row>
    <row r="68" spans="6:9" ht="12.75">
      <c r="F68" s="115"/>
      <c r="G68" s="116"/>
      <c r="H68" s="116"/>
      <c r="I68" s="117"/>
    </row>
    <row r="69" spans="6:9" ht="12.75">
      <c r="F69" s="115"/>
      <c r="G69" s="116"/>
      <c r="H69" s="116"/>
      <c r="I69" s="117"/>
    </row>
    <row r="70" spans="6:9" ht="12.75">
      <c r="F70" s="115"/>
      <c r="G70" s="116"/>
      <c r="H70" s="116"/>
      <c r="I70" s="117"/>
    </row>
    <row r="71" spans="6:9" ht="12.75">
      <c r="F71" s="115"/>
      <c r="G71" s="116"/>
      <c r="H71" s="116"/>
      <c r="I71" s="117"/>
    </row>
    <row r="72" spans="6:9" ht="12.75">
      <c r="F72" s="115"/>
      <c r="G72" s="116"/>
      <c r="H72" s="116"/>
      <c r="I72" s="117"/>
    </row>
    <row r="73" spans="6:9" ht="12.75">
      <c r="F73" s="115"/>
      <c r="G73" s="116"/>
      <c r="H73" s="116"/>
      <c r="I73" s="117"/>
    </row>
    <row r="74" spans="6:9" ht="12.75">
      <c r="F74" s="115"/>
      <c r="G74" s="116"/>
      <c r="H74" s="116"/>
      <c r="I74" s="117"/>
    </row>
    <row r="75" spans="6:9" ht="12.75">
      <c r="F75" s="115"/>
      <c r="G75" s="116"/>
      <c r="H75" s="116"/>
      <c r="I75" s="117"/>
    </row>
    <row r="76" spans="6:9" ht="12.75">
      <c r="F76" s="115"/>
      <c r="G76" s="116"/>
      <c r="H76" s="116"/>
      <c r="I76" s="117"/>
    </row>
    <row r="77" spans="6:9" ht="12.75">
      <c r="F77" s="115"/>
      <c r="G77" s="116"/>
      <c r="H77" s="116"/>
      <c r="I77" s="117"/>
    </row>
    <row r="78" spans="6:9" ht="12.75">
      <c r="F78" s="115"/>
      <c r="G78" s="116"/>
      <c r="H78" s="116"/>
      <c r="I78" s="117"/>
    </row>
    <row r="79" spans="6:9" ht="12.75">
      <c r="F79" s="115"/>
      <c r="G79" s="116"/>
      <c r="H79" s="116"/>
      <c r="I79" s="117"/>
    </row>
    <row r="80" spans="6:9" ht="12.75">
      <c r="F80" s="115"/>
      <c r="G80" s="116"/>
      <c r="H80" s="116"/>
      <c r="I80" s="117"/>
    </row>
    <row r="81" spans="6:9" ht="12.75">
      <c r="F81" s="115"/>
      <c r="G81" s="116"/>
      <c r="H81" s="116"/>
      <c r="I81" s="117"/>
    </row>
    <row r="82" spans="6:9" ht="12.75">
      <c r="F82" s="115"/>
      <c r="G82" s="116"/>
      <c r="H82" s="116"/>
      <c r="I82" s="117"/>
    </row>
    <row r="83" spans="6:9" ht="12.75">
      <c r="F83" s="115"/>
      <c r="G83" s="116"/>
      <c r="H83" s="116"/>
      <c r="I83" s="117"/>
    </row>
    <row r="84" spans="6:9" ht="12.75">
      <c r="F84" s="115"/>
      <c r="G84" s="116"/>
      <c r="H84" s="116"/>
      <c r="I84" s="117"/>
    </row>
    <row r="85" spans="6:9" ht="12.75">
      <c r="F85" s="115"/>
      <c r="G85" s="116"/>
      <c r="H85" s="116"/>
      <c r="I85" s="117"/>
    </row>
    <row r="86" spans="6:9" ht="12.75">
      <c r="F86" s="115"/>
      <c r="G86" s="116"/>
      <c r="H86" s="116"/>
      <c r="I86" s="117"/>
    </row>
    <row r="87" spans="6:9" ht="12.75">
      <c r="F87" s="115"/>
      <c r="G87" s="116"/>
      <c r="H87" s="116"/>
      <c r="I87" s="117"/>
    </row>
    <row r="88" spans="6:9" ht="12.75">
      <c r="F88" s="115"/>
      <c r="G88" s="116"/>
      <c r="H88" s="116"/>
      <c r="I88" s="117"/>
    </row>
    <row r="89" spans="6:9" ht="12.75">
      <c r="F89" s="115"/>
      <c r="G89" s="116"/>
      <c r="H89" s="116"/>
      <c r="I89" s="117"/>
    </row>
    <row r="90" spans="6:9" ht="12.75">
      <c r="F90" s="115"/>
      <c r="G90" s="116"/>
      <c r="H90" s="116"/>
      <c r="I90" s="117"/>
    </row>
    <row r="91" spans="6:9" ht="12.75">
      <c r="F91" s="115"/>
      <c r="G91" s="116"/>
      <c r="H91" s="116"/>
      <c r="I91" s="117"/>
    </row>
    <row r="92" spans="6:9" ht="12.75">
      <c r="F92" s="115"/>
      <c r="G92" s="116"/>
      <c r="H92" s="116"/>
      <c r="I92" s="117"/>
    </row>
    <row r="93" spans="6:9" ht="12.75">
      <c r="F93" s="115"/>
      <c r="G93" s="116"/>
      <c r="H93" s="116"/>
      <c r="I93" s="117"/>
    </row>
    <row r="94" spans="6:9" ht="12.75">
      <c r="F94" s="115"/>
      <c r="G94" s="116"/>
      <c r="H94" s="116"/>
      <c r="I94" s="117"/>
    </row>
    <row r="95" spans="6:9" ht="12.75">
      <c r="F95" s="115"/>
      <c r="G95" s="116"/>
      <c r="H95" s="116"/>
      <c r="I95" s="117"/>
    </row>
    <row r="96" spans="6:9" ht="12.75">
      <c r="F96" s="115"/>
      <c r="G96" s="116"/>
      <c r="H96" s="116"/>
      <c r="I96" s="117"/>
    </row>
    <row r="97" spans="6:9" ht="12.75">
      <c r="F97" s="115"/>
      <c r="G97" s="116"/>
      <c r="H97" s="116"/>
      <c r="I97" s="117"/>
    </row>
    <row r="98" spans="6:9" ht="12.75">
      <c r="F98" s="115"/>
      <c r="G98" s="116"/>
      <c r="H98" s="116"/>
      <c r="I98" s="117"/>
    </row>
    <row r="99" spans="6:9" ht="12.75">
      <c r="F99" s="115"/>
      <c r="G99" s="116"/>
      <c r="H99" s="116"/>
      <c r="I99" s="117"/>
    </row>
    <row r="100" spans="6:9" ht="12.75">
      <c r="F100" s="115"/>
      <c r="G100" s="116"/>
      <c r="H100" s="116"/>
      <c r="I100" s="117"/>
    </row>
    <row r="101" spans="6:9" ht="12.75">
      <c r="F101" s="115"/>
      <c r="G101" s="116"/>
      <c r="H101" s="116"/>
      <c r="I101" s="117"/>
    </row>
    <row r="102" spans="6:9" ht="12.75">
      <c r="F102" s="115"/>
      <c r="G102" s="116"/>
      <c r="H102" s="116"/>
      <c r="I102" s="117"/>
    </row>
    <row r="103" spans="6:9" ht="12.75">
      <c r="F103" s="115"/>
      <c r="G103" s="116"/>
      <c r="H103" s="116"/>
      <c r="I103" s="117"/>
    </row>
    <row r="104" spans="6:9" ht="12.75">
      <c r="F104" s="115"/>
      <c r="G104" s="116"/>
      <c r="H104" s="116"/>
      <c r="I104" s="117"/>
    </row>
    <row r="105" spans="6:9" ht="12.75">
      <c r="F105" s="115"/>
      <c r="G105" s="116"/>
      <c r="H105" s="116"/>
      <c r="I105" s="117"/>
    </row>
    <row r="106" spans="6:9" ht="12.75">
      <c r="F106" s="115"/>
      <c r="G106" s="116"/>
      <c r="H106" s="116"/>
      <c r="I106" s="117"/>
    </row>
    <row r="107" spans="6:9" ht="12.75">
      <c r="F107" s="115"/>
      <c r="G107" s="116"/>
      <c r="H107" s="116"/>
      <c r="I107" s="117"/>
    </row>
    <row r="108" spans="6:9" ht="12.75">
      <c r="F108" s="115"/>
      <c r="G108" s="116"/>
      <c r="H108" s="116"/>
      <c r="I108" s="117"/>
    </row>
    <row r="109" spans="6:9" ht="12.75">
      <c r="F109" s="115"/>
      <c r="G109" s="116"/>
      <c r="H109" s="116"/>
      <c r="I109" s="117"/>
    </row>
    <row r="110" spans="6:9" ht="12.75">
      <c r="F110" s="115"/>
      <c r="G110" s="116"/>
      <c r="H110" s="116"/>
      <c r="I110" s="117"/>
    </row>
    <row r="111" spans="6:9" ht="12.75">
      <c r="F111" s="115"/>
      <c r="G111" s="116"/>
      <c r="H111" s="116"/>
      <c r="I111" s="117"/>
    </row>
    <row r="112" spans="6:9" ht="12.75">
      <c r="F112" s="115"/>
      <c r="G112" s="116"/>
      <c r="H112" s="116"/>
      <c r="I112" s="117"/>
    </row>
    <row r="113" spans="6:9" ht="12.75">
      <c r="F113" s="115"/>
      <c r="G113" s="116"/>
      <c r="H113" s="116"/>
      <c r="I113" s="117"/>
    </row>
    <row r="114" spans="6:9" ht="12.75">
      <c r="F114" s="115"/>
      <c r="G114" s="116"/>
      <c r="H114" s="116"/>
      <c r="I114" s="117"/>
    </row>
    <row r="115" spans="6:9" ht="12.75">
      <c r="F115" s="115"/>
      <c r="G115" s="116"/>
      <c r="H115" s="116"/>
      <c r="I115" s="117"/>
    </row>
  </sheetData>
  <sheetProtection/>
  <mergeCells count="6">
    <mergeCell ref="A1:B1"/>
    <mergeCell ref="C1:D1"/>
    <mergeCell ref="A2:B2"/>
    <mergeCell ref="G2:I2"/>
    <mergeCell ref="A51:D51"/>
    <mergeCell ref="H64:I6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B73"/>
  <sheetViews>
    <sheetView zoomScalePageLayoutView="0" workbookViewId="0" topLeftCell="A1">
      <selection activeCell="H45" sqref="H45"/>
    </sheetView>
  </sheetViews>
  <sheetFormatPr defaultColWidth="9.00390625" defaultRowHeight="12.75"/>
  <cols>
    <col min="1" max="1" width="4.375" style="118" customWidth="1"/>
    <col min="2" max="2" width="11.625" style="118" customWidth="1"/>
    <col min="3" max="3" width="37.625" style="118" customWidth="1"/>
    <col min="4" max="4" width="4.875" style="118" customWidth="1"/>
    <col min="5" max="5" width="9.00390625" style="119" customWidth="1"/>
    <col min="6" max="6" width="9.00390625" style="118" customWidth="1"/>
    <col min="7" max="7" width="11.125" style="118" customWidth="1"/>
    <col min="8" max="8" width="9.125" style="118" customWidth="1"/>
    <col min="9" max="9" width="10.125" style="118" bestFit="1" customWidth="1"/>
    <col min="10" max="11" width="9.125" style="118" customWidth="1"/>
    <col min="12" max="12" width="13.875" style="118" customWidth="1"/>
    <col min="13" max="16384" width="9.125" style="118" customWidth="1"/>
  </cols>
  <sheetData>
    <row r="1" spans="1:80" ht="15.75">
      <c r="A1" s="254" t="s">
        <v>57</v>
      </c>
      <c r="B1" s="254"/>
      <c r="C1" s="254"/>
      <c r="D1" s="254"/>
      <c r="E1" s="254"/>
      <c r="F1" s="254"/>
      <c r="G1" s="25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</row>
    <row r="2" spans="1:80" ht="13.5" thickBot="1">
      <c r="A2"/>
      <c r="B2" s="149"/>
      <c r="C2" s="150"/>
      <c r="D2" s="150"/>
      <c r="E2" s="151"/>
      <c r="F2" s="150"/>
      <c r="G2" s="15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80" ht="13.5" thickTop="1">
      <c r="A3" s="255" t="s">
        <v>5</v>
      </c>
      <c r="B3" s="256"/>
      <c r="C3" s="145"/>
      <c r="D3" s="146"/>
      <c r="E3" s="152" t="s">
        <v>58</v>
      </c>
      <c r="F3" s="153"/>
      <c r="G3" s="154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</row>
    <row r="4" spans="1:76" ht="13.5" thickBot="1">
      <c r="A4" s="257" t="s">
        <v>1</v>
      </c>
      <c r="B4" s="258"/>
      <c r="C4" s="147" t="s">
        <v>138</v>
      </c>
      <c r="D4" s="148"/>
      <c r="E4" s="259"/>
      <c r="F4" s="260"/>
      <c r="G4" s="261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</row>
    <row r="5" spans="1:76" ht="13.5" thickTop="1">
      <c r="A5" s="155"/>
      <c r="B5"/>
      <c r="C5"/>
      <c r="D5"/>
      <c r="E5"/>
      <c r="F5"/>
      <c r="G5" s="15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</row>
    <row r="6" spans="1:76" ht="12.75">
      <c r="A6" s="157" t="s">
        <v>59</v>
      </c>
      <c r="B6" s="158" t="s">
        <v>60</v>
      </c>
      <c r="C6" s="158" t="s">
        <v>61</v>
      </c>
      <c r="D6" s="158" t="s">
        <v>62</v>
      </c>
      <c r="E6" s="166" t="s">
        <v>63</v>
      </c>
      <c r="F6" s="158" t="s">
        <v>64</v>
      </c>
      <c r="G6" s="158" t="s">
        <v>65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</row>
    <row r="7" spans="1:76" ht="12.75">
      <c r="A7" s="167" t="s">
        <v>66</v>
      </c>
      <c r="B7" s="168" t="s">
        <v>67</v>
      </c>
      <c r="C7" s="161" t="s">
        <v>68</v>
      </c>
      <c r="D7" s="162"/>
      <c r="E7" s="163"/>
      <c r="F7" s="163"/>
      <c r="G7" s="183"/>
      <c r="H7"/>
      <c r="I7"/>
      <c r="J7"/>
      <c r="K7" s="13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6" ht="23.25" customHeight="1">
      <c r="A8" s="172">
        <v>1</v>
      </c>
      <c r="B8" s="173"/>
      <c r="C8" s="164" t="s">
        <v>87</v>
      </c>
      <c r="D8" s="164" t="s">
        <v>86</v>
      </c>
      <c r="E8" s="165">
        <v>1</v>
      </c>
      <c r="F8" s="170"/>
      <c r="G8" s="207">
        <f>E8*F8</f>
        <v>0</v>
      </c>
      <c r="H8"/>
      <c r="I8" s="136"/>
      <c r="J8"/>
      <c r="K8" s="135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6" ht="23.25" customHeight="1">
      <c r="A9" s="172">
        <v>2</v>
      </c>
      <c r="B9" s="169"/>
      <c r="C9" s="164" t="s">
        <v>88</v>
      </c>
      <c r="D9" s="164" t="s">
        <v>86</v>
      </c>
      <c r="E9" s="165">
        <v>1</v>
      </c>
      <c r="F9" s="170"/>
      <c r="G9" s="207">
        <f aca="true" t="shared" si="0" ref="G9:G23">E9*F9</f>
        <v>0</v>
      </c>
      <c r="H9"/>
      <c r="I9"/>
      <c r="J9"/>
      <c r="K9" s="135"/>
      <c r="L9"/>
      <c r="M9"/>
      <c r="N9"/>
      <c r="O9"/>
      <c r="P9"/>
      <c r="Q9"/>
      <c r="R9"/>
      <c r="S9"/>
      <c r="T9"/>
      <c r="U9"/>
      <c r="V9"/>
      <c r="W9" s="134"/>
      <c r="X9" s="134"/>
      <c r="Y9" s="134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 s="134"/>
      <c r="AW9" s="134"/>
      <c r="AX9" s="134"/>
      <c r="AY9" s="134"/>
      <c r="AZ9" s="134"/>
      <c r="BA9" s="134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 s="135"/>
      <c r="BX9" s="135"/>
    </row>
    <row r="10" spans="1:76" ht="23.25" customHeight="1">
      <c r="A10" s="172">
        <v>3</v>
      </c>
      <c r="B10" s="169"/>
      <c r="C10" s="164" t="s">
        <v>139</v>
      </c>
      <c r="D10" s="164" t="s">
        <v>72</v>
      </c>
      <c r="E10" s="165">
        <v>6.2</v>
      </c>
      <c r="F10" s="170"/>
      <c r="G10" s="207">
        <f t="shared" si="0"/>
        <v>0</v>
      </c>
      <c r="H10"/>
      <c r="I10"/>
      <c r="J10"/>
      <c r="K10" s="135"/>
      <c r="L10"/>
      <c r="M10"/>
      <c r="N10"/>
      <c r="O10"/>
      <c r="P10"/>
      <c r="Q10"/>
      <c r="R10"/>
      <c r="S10"/>
      <c r="T10"/>
      <c r="U10"/>
      <c r="V10"/>
      <c r="W10" s="134"/>
      <c r="X10" s="134"/>
      <c r="Y10" s="134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 s="134"/>
      <c r="AW10" s="134"/>
      <c r="AX10" s="134"/>
      <c r="AY10" s="134"/>
      <c r="AZ10" s="134"/>
      <c r="BA10" s="134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 s="135"/>
      <c r="BX10" s="135"/>
    </row>
    <row r="11" spans="1:76" ht="23.25" customHeight="1">
      <c r="A11" s="172">
        <v>4</v>
      </c>
      <c r="B11" s="169"/>
      <c r="C11" s="215" t="s">
        <v>124</v>
      </c>
      <c r="D11" s="164" t="s">
        <v>72</v>
      </c>
      <c r="E11" s="165">
        <v>0.5</v>
      </c>
      <c r="F11" s="170"/>
      <c r="G11" s="207">
        <f t="shared" si="0"/>
        <v>0</v>
      </c>
      <c r="H11" s="204"/>
      <c r="I11"/>
      <c r="J11"/>
      <c r="K11" s="13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 s="135"/>
      <c r="BX11" s="135"/>
    </row>
    <row r="12" spans="1:76" ht="23.25" customHeight="1">
      <c r="A12" s="208">
        <v>5</v>
      </c>
      <c r="B12" s="209"/>
      <c r="C12" s="210" t="s">
        <v>140</v>
      </c>
      <c r="D12" s="211" t="s">
        <v>74</v>
      </c>
      <c r="E12" s="212">
        <v>35</v>
      </c>
      <c r="F12" s="213"/>
      <c r="G12" s="214">
        <f t="shared" si="0"/>
        <v>0</v>
      </c>
      <c r="H12" s="204"/>
      <c r="I12"/>
      <c r="J12"/>
      <c r="K12" s="135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 s="135"/>
      <c r="BX12" s="135"/>
    </row>
    <row r="13" spans="1:76" ht="23.25" customHeight="1">
      <c r="A13" s="172">
        <v>6</v>
      </c>
      <c r="B13" s="169"/>
      <c r="C13" s="164" t="s">
        <v>89</v>
      </c>
      <c r="D13" s="164" t="s">
        <v>72</v>
      </c>
      <c r="E13" s="165">
        <v>80</v>
      </c>
      <c r="F13" s="170"/>
      <c r="G13" s="207">
        <f t="shared" si="0"/>
        <v>0</v>
      </c>
      <c r="H13"/>
      <c r="I13"/>
      <c r="J13"/>
      <c r="K13" s="13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 s="135"/>
      <c r="BX13" s="135"/>
    </row>
    <row r="14" spans="1:76" ht="23.25" customHeight="1">
      <c r="A14" s="172">
        <v>7</v>
      </c>
      <c r="B14" s="169"/>
      <c r="C14" s="164" t="s">
        <v>90</v>
      </c>
      <c r="D14" s="164" t="s">
        <v>72</v>
      </c>
      <c r="E14" s="165">
        <v>80</v>
      </c>
      <c r="F14" s="170"/>
      <c r="G14" s="207">
        <f t="shared" si="0"/>
        <v>0</v>
      </c>
      <c r="H14"/>
      <c r="I14"/>
      <c r="J14"/>
      <c r="K14" s="135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 s="135"/>
      <c r="BX14" s="135"/>
    </row>
    <row r="15" spans="1:76" ht="23.25" customHeight="1">
      <c r="A15" s="172">
        <v>8</v>
      </c>
      <c r="B15" s="169"/>
      <c r="C15" s="164" t="s">
        <v>91</v>
      </c>
      <c r="D15" s="164" t="s">
        <v>74</v>
      </c>
      <c r="E15" s="165">
        <v>33</v>
      </c>
      <c r="F15" s="170"/>
      <c r="G15" s="207">
        <f t="shared" si="0"/>
        <v>0</v>
      </c>
      <c r="H15" s="204"/>
      <c r="I15"/>
      <c r="J15"/>
      <c r="K15" s="13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 s="135"/>
      <c r="BX15" s="135"/>
    </row>
    <row r="16" spans="1:76" ht="23.25" customHeight="1">
      <c r="A16" s="172">
        <v>9</v>
      </c>
      <c r="B16" s="169"/>
      <c r="C16" s="164" t="s">
        <v>92</v>
      </c>
      <c r="D16" s="164" t="s">
        <v>74</v>
      </c>
      <c r="E16" s="165">
        <v>33</v>
      </c>
      <c r="F16" s="170"/>
      <c r="G16" s="207">
        <f t="shared" si="0"/>
        <v>0</v>
      </c>
      <c r="H16" s="204"/>
      <c r="I16"/>
      <c r="J16"/>
      <c r="K16" s="135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 s="135"/>
      <c r="BX16" s="135"/>
    </row>
    <row r="17" spans="1:76" ht="23.25" customHeight="1">
      <c r="A17" s="172">
        <v>10</v>
      </c>
      <c r="B17" s="169"/>
      <c r="C17" s="164" t="s">
        <v>135</v>
      </c>
      <c r="D17" s="164" t="s">
        <v>72</v>
      </c>
      <c r="E17" s="165">
        <v>115</v>
      </c>
      <c r="F17" s="170"/>
      <c r="G17" s="207">
        <f t="shared" si="0"/>
        <v>0</v>
      </c>
      <c r="H17"/>
      <c r="I17"/>
      <c r="J17"/>
      <c r="K17" s="13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 s="135"/>
      <c r="BX17" s="135"/>
    </row>
    <row r="18" spans="1:76" ht="23.25" customHeight="1">
      <c r="A18" s="172">
        <v>11</v>
      </c>
      <c r="B18" s="169"/>
      <c r="C18" s="164" t="s">
        <v>93</v>
      </c>
      <c r="D18" s="164" t="s">
        <v>72</v>
      </c>
      <c r="E18" s="165">
        <v>115</v>
      </c>
      <c r="F18" s="170"/>
      <c r="G18" s="207">
        <f t="shared" si="0"/>
        <v>0</v>
      </c>
      <c r="H18"/>
      <c r="I18"/>
      <c r="J18"/>
      <c r="K18" s="135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 s="135"/>
      <c r="BX18" s="135"/>
    </row>
    <row r="19" spans="1:76" ht="23.25" customHeight="1">
      <c r="A19" s="172">
        <v>12</v>
      </c>
      <c r="B19" s="169"/>
      <c r="C19" s="164" t="s">
        <v>94</v>
      </c>
      <c r="D19" s="164" t="s">
        <v>72</v>
      </c>
      <c r="E19" s="165">
        <v>115</v>
      </c>
      <c r="F19" s="170"/>
      <c r="G19" s="207">
        <f t="shared" si="0"/>
        <v>0</v>
      </c>
      <c r="H19"/>
      <c r="I19"/>
      <c r="J19"/>
      <c r="K19" s="135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 s="135"/>
      <c r="BX19" s="135"/>
    </row>
    <row r="20" spans="1:76" ht="23.25" customHeight="1">
      <c r="A20" s="172">
        <v>13</v>
      </c>
      <c r="B20" s="169"/>
      <c r="C20" s="164" t="s">
        <v>95</v>
      </c>
      <c r="D20" s="164" t="s">
        <v>73</v>
      </c>
      <c r="E20" s="165">
        <v>172.5</v>
      </c>
      <c r="F20" s="170"/>
      <c r="G20" s="207">
        <f t="shared" si="0"/>
        <v>0</v>
      </c>
      <c r="H20"/>
      <c r="I20"/>
      <c r="J20"/>
      <c r="K20" s="135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 s="135"/>
      <c r="BX20" s="135"/>
    </row>
    <row r="21" spans="1:76" ht="23.25" customHeight="1">
      <c r="A21" s="172">
        <v>14</v>
      </c>
      <c r="B21" s="169"/>
      <c r="C21" s="178" t="s">
        <v>114</v>
      </c>
      <c r="D21" s="178" t="s">
        <v>74</v>
      </c>
      <c r="E21" s="179">
        <v>15</v>
      </c>
      <c r="F21" s="179"/>
      <c r="G21" s="207">
        <f t="shared" si="0"/>
        <v>0</v>
      </c>
      <c r="H21"/>
      <c r="I21"/>
      <c r="J21"/>
      <c r="K21" s="13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 s="135"/>
      <c r="BX21" s="135"/>
    </row>
    <row r="22" spans="1:76" ht="23.25" customHeight="1">
      <c r="A22" s="172">
        <v>15</v>
      </c>
      <c r="B22" s="169"/>
      <c r="C22" s="164" t="s">
        <v>96</v>
      </c>
      <c r="D22" s="164" t="s">
        <v>72</v>
      </c>
      <c r="E22" s="165">
        <v>12.6</v>
      </c>
      <c r="F22" s="170"/>
      <c r="G22" s="207">
        <f t="shared" si="0"/>
        <v>0</v>
      </c>
      <c r="H22"/>
      <c r="I22"/>
      <c r="J22"/>
      <c r="K22" s="135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 s="135"/>
      <c r="BX22" s="135"/>
    </row>
    <row r="23" spans="1:76" ht="33.75">
      <c r="A23" s="172">
        <v>16</v>
      </c>
      <c r="B23" s="169"/>
      <c r="C23" s="164" t="s">
        <v>97</v>
      </c>
      <c r="D23" s="164" t="s">
        <v>73</v>
      </c>
      <c r="E23" s="165">
        <v>4</v>
      </c>
      <c r="F23" s="170"/>
      <c r="G23" s="207">
        <f t="shared" si="0"/>
        <v>0</v>
      </c>
      <c r="H23"/>
      <c r="I23"/>
      <c r="J23"/>
      <c r="K23" s="135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 s="138"/>
      <c r="AX23" s="138"/>
      <c r="AY23" s="138"/>
      <c r="AZ23" s="138"/>
      <c r="BA23" s="138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ht="12.75">
      <c r="A24" s="159"/>
      <c r="B24" s="160" t="s">
        <v>69</v>
      </c>
      <c r="C24" s="174" t="s">
        <v>98</v>
      </c>
      <c r="D24" s="159"/>
      <c r="E24" s="175"/>
      <c r="F24" s="175"/>
      <c r="G24" s="184">
        <f>SUM(G8:G23)</f>
        <v>0</v>
      </c>
      <c r="H24" s="203"/>
      <c r="I24"/>
      <c r="J24"/>
      <c r="K24" s="135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</row>
    <row r="25" spans="1:76" ht="12.75">
      <c r="A25" s="167" t="s">
        <v>66</v>
      </c>
      <c r="B25" s="168" t="s">
        <v>70</v>
      </c>
      <c r="C25" s="161" t="s">
        <v>99</v>
      </c>
      <c r="D25" s="162"/>
      <c r="E25" s="163"/>
      <c r="F25" s="163"/>
      <c r="G25" s="171"/>
      <c r="H25" s="203"/>
      <c r="I25"/>
      <c r="J25"/>
      <c r="K25" s="135"/>
      <c r="L25"/>
      <c r="M25"/>
      <c r="N25"/>
      <c r="O25"/>
      <c r="P25"/>
      <c r="Q25"/>
      <c r="R25"/>
      <c r="S25"/>
      <c r="T25"/>
      <c r="U25"/>
      <c r="V25"/>
      <c r="W25" s="134"/>
      <c r="X25" s="134"/>
      <c r="Y25" s="134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 s="134"/>
      <c r="AW25" s="134"/>
      <c r="AX25" s="134"/>
      <c r="AY25" s="134"/>
      <c r="AZ25" s="134"/>
      <c r="BA25" s="134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 s="135"/>
      <c r="BX25" s="135"/>
    </row>
    <row r="26" spans="1:76" ht="12.75">
      <c r="A26" s="172">
        <v>17</v>
      </c>
      <c r="B26" s="169"/>
      <c r="C26" s="164" t="s">
        <v>131</v>
      </c>
      <c r="D26" s="164" t="s">
        <v>72</v>
      </c>
      <c r="E26" s="165">
        <v>2.6</v>
      </c>
      <c r="F26" s="170"/>
      <c r="G26" s="171">
        <f>E26*F26</f>
        <v>0</v>
      </c>
      <c r="H26" s="204"/>
      <c r="I26"/>
      <c r="J26"/>
      <c r="K26" s="135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 s="135"/>
      <c r="BX26" s="135"/>
    </row>
    <row r="27" spans="1:76" ht="12.75">
      <c r="A27" s="172">
        <v>18</v>
      </c>
      <c r="B27" s="169"/>
      <c r="C27" s="181" t="s">
        <v>100</v>
      </c>
      <c r="D27" s="181" t="s">
        <v>72</v>
      </c>
      <c r="E27" s="182">
        <v>0.699</v>
      </c>
      <c r="F27" s="170"/>
      <c r="G27" s="171">
        <f>E27*F27</f>
        <v>0</v>
      </c>
      <c r="H27" s="204"/>
      <c r="I27" s="136"/>
      <c r="J27"/>
      <c r="K27" s="135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</row>
    <row r="28" spans="1:76" ht="22.5">
      <c r="A28" s="172">
        <v>19</v>
      </c>
      <c r="B28" s="173"/>
      <c r="C28" s="181" t="s">
        <v>101</v>
      </c>
      <c r="D28" s="181" t="s">
        <v>85</v>
      </c>
      <c r="E28" s="182">
        <v>23.3</v>
      </c>
      <c r="F28" s="170"/>
      <c r="G28" s="171">
        <f>E28*F28</f>
        <v>0</v>
      </c>
      <c r="H28" s="204"/>
      <c r="I28"/>
      <c r="J28"/>
      <c r="K28" s="135"/>
      <c r="L28"/>
      <c r="M28"/>
      <c r="N28"/>
      <c r="O28"/>
      <c r="P28"/>
      <c r="Q28"/>
      <c r="R28"/>
      <c r="S28"/>
      <c r="T28"/>
      <c r="U28"/>
      <c r="V28"/>
      <c r="W28" s="134"/>
      <c r="X28" s="134"/>
      <c r="Y28" s="134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 s="134"/>
      <c r="AW28" s="134"/>
      <c r="AX28" s="134"/>
      <c r="AY28" s="134"/>
      <c r="AZ28" s="134"/>
      <c r="BA28" s="134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 s="135"/>
      <c r="BX28" s="135"/>
    </row>
    <row r="29" spans="1:76" ht="12.75">
      <c r="A29" s="159"/>
      <c r="B29" s="160" t="s">
        <v>69</v>
      </c>
      <c r="C29" s="174" t="s">
        <v>102</v>
      </c>
      <c r="D29" s="159"/>
      <c r="E29" s="175"/>
      <c r="F29" s="175"/>
      <c r="G29" s="184">
        <f>SUM(G26:G28)</f>
        <v>0</v>
      </c>
      <c r="H29" s="203"/>
      <c r="I29"/>
      <c r="J29"/>
      <c r="K29" s="135"/>
      <c r="L29"/>
      <c r="M29"/>
      <c r="N29"/>
      <c r="O29"/>
      <c r="P29"/>
      <c r="Q29"/>
      <c r="R29"/>
      <c r="S29"/>
      <c r="T29"/>
      <c r="U29"/>
      <c r="V29"/>
      <c r="W29" s="134"/>
      <c r="X29" s="134"/>
      <c r="Y29" s="134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 s="134"/>
      <c r="AW29" s="134"/>
      <c r="AX29" s="134"/>
      <c r="AY29" s="134"/>
      <c r="AZ29" s="134"/>
      <c r="BA29" s="134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 s="135"/>
      <c r="BX29" s="135"/>
    </row>
    <row r="30" spans="1:8" ht="12.75">
      <c r="A30" s="167" t="s">
        <v>66</v>
      </c>
      <c r="B30" s="168" t="s">
        <v>103</v>
      </c>
      <c r="C30" s="161" t="s">
        <v>104</v>
      </c>
      <c r="D30" s="162"/>
      <c r="E30" s="163"/>
      <c r="F30" s="163"/>
      <c r="G30" s="171"/>
      <c r="H30" s="203"/>
    </row>
    <row r="31" spans="1:8" ht="24" customHeight="1">
      <c r="A31" s="199">
        <v>19</v>
      </c>
      <c r="B31" s="176"/>
      <c r="C31" s="164" t="s">
        <v>105</v>
      </c>
      <c r="D31" s="164" t="s">
        <v>74</v>
      </c>
      <c r="E31" s="165">
        <v>21</v>
      </c>
      <c r="F31" s="180"/>
      <c r="G31" s="171">
        <f>E31*F31</f>
        <v>0</v>
      </c>
      <c r="H31" s="201"/>
    </row>
    <row r="32" spans="1:8" ht="24" customHeight="1">
      <c r="A32" s="199">
        <v>20</v>
      </c>
      <c r="B32" s="176"/>
      <c r="C32" s="164" t="s">
        <v>106</v>
      </c>
      <c r="D32" s="164" t="s">
        <v>74</v>
      </c>
      <c r="E32" s="165">
        <v>21</v>
      </c>
      <c r="F32" s="180"/>
      <c r="G32" s="171">
        <f>E32*F32</f>
        <v>0</v>
      </c>
      <c r="H32" s="201"/>
    </row>
    <row r="33" spans="1:8" ht="24" customHeight="1">
      <c r="A33" s="199">
        <v>21</v>
      </c>
      <c r="B33" s="176"/>
      <c r="C33" s="164" t="s">
        <v>107</v>
      </c>
      <c r="D33" s="164" t="s">
        <v>74</v>
      </c>
      <c r="E33" s="165">
        <v>21</v>
      </c>
      <c r="F33" s="180"/>
      <c r="G33" s="171">
        <f>E33*F33</f>
        <v>0</v>
      </c>
      <c r="H33" s="201"/>
    </row>
    <row r="34" spans="1:8" ht="24" customHeight="1">
      <c r="A34" s="199">
        <v>22</v>
      </c>
      <c r="B34" s="176"/>
      <c r="C34" s="164" t="s">
        <v>133</v>
      </c>
      <c r="D34" s="164" t="s">
        <v>74</v>
      </c>
      <c r="E34" s="165">
        <v>21</v>
      </c>
      <c r="F34" s="180"/>
      <c r="G34" s="171">
        <f>E34*F34</f>
        <v>0</v>
      </c>
      <c r="H34" s="201"/>
    </row>
    <row r="35" spans="1:8" ht="12.75">
      <c r="A35" s="159"/>
      <c r="B35" s="160" t="s">
        <v>69</v>
      </c>
      <c r="C35" s="174" t="s">
        <v>108</v>
      </c>
      <c r="D35" s="159"/>
      <c r="E35" s="175"/>
      <c r="F35" s="175"/>
      <c r="G35" s="184">
        <f>SUM(G31:G34)</f>
        <v>0</v>
      </c>
      <c r="H35" s="198"/>
    </row>
    <row r="36" spans="1:8" ht="12.75">
      <c r="A36" s="167" t="s">
        <v>66</v>
      </c>
      <c r="B36" s="168" t="s">
        <v>109</v>
      </c>
      <c r="C36" s="161" t="s">
        <v>110</v>
      </c>
      <c r="D36" s="162"/>
      <c r="E36" s="163"/>
      <c r="F36" s="163"/>
      <c r="G36" s="171"/>
      <c r="H36" s="133"/>
    </row>
    <row r="37" spans="1:8" ht="12.75">
      <c r="A37" s="176"/>
      <c r="B37" s="176"/>
      <c r="C37" s="161" t="s">
        <v>111</v>
      </c>
      <c r="D37" s="176"/>
      <c r="E37" s="176"/>
      <c r="F37" s="176"/>
      <c r="G37" s="171"/>
      <c r="H37" s="201"/>
    </row>
    <row r="38" spans="1:8" ht="22.5">
      <c r="A38" s="199">
        <v>23</v>
      </c>
      <c r="B38" s="176"/>
      <c r="C38" s="164" t="s">
        <v>112</v>
      </c>
      <c r="D38" s="164" t="s">
        <v>116</v>
      </c>
      <c r="E38" s="165">
        <v>24</v>
      </c>
      <c r="F38" s="180"/>
      <c r="G38" s="171">
        <f>E38*F38</f>
        <v>0</v>
      </c>
      <c r="H38" s="198"/>
    </row>
    <row r="39" spans="1:8" ht="12.75">
      <c r="A39" s="199">
        <v>24</v>
      </c>
      <c r="B39" s="176"/>
      <c r="C39" s="164" t="s">
        <v>141</v>
      </c>
      <c r="D39" s="164" t="s">
        <v>116</v>
      </c>
      <c r="E39" s="165">
        <v>24</v>
      </c>
      <c r="F39" s="180"/>
      <c r="G39" s="171">
        <f>E39*F39</f>
        <v>0</v>
      </c>
      <c r="H39" s="201"/>
    </row>
    <row r="40" spans="1:8" ht="12.75">
      <c r="A40" s="199">
        <v>27</v>
      </c>
      <c r="B40" s="176"/>
      <c r="C40" s="164" t="s">
        <v>142</v>
      </c>
      <c r="D40" s="164" t="s">
        <v>85</v>
      </c>
      <c r="E40" s="165">
        <v>2</v>
      </c>
      <c r="F40" s="194"/>
      <c r="G40" s="171">
        <f>E40*F40</f>
        <v>0</v>
      </c>
      <c r="H40" s="201"/>
    </row>
    <row r="41" spans="1:9" ht="12.75">
      <c r="A41" s="199">
        <v>31</v>
      </c>
      <c r="B41" s="189"/>
      <c r="C41" s="190" t="s">
        <v>118</v>
      </c>
      <c r="D41" s="190" t="s">
        <v>73</v>
      </c>
      <c r="E41" s="191">
        <v>12.6</v>
      </c>
      <c r="F41" s="195"/>
      <c r="G41" s="171">
        <f>E41*F41</f>
        <v>0</v>
      </c>
      <c r="H41" s="202"/>
      <c r="I41" s="201"/>
    </row>
    <row r="42" spans="1:8" ht="12.75">
      <c r="A42" s="159"/>
      <c r="B42" s="160" t="s">
        <v>69</v>
      </c>
      <c r="C42" s="174" t="str">
        <f>C36</f>
        <v>Ostatní konstrukce a práce-bourání   </v>
      </c>
      <c r="D42" s="159"/>
      <c r="E42" s="175"/>
      <c r="F42" s="175"/>
      <c r="G42" s="184">
        <f>SUM(G38:G41)</f>
        <v>0</v>
      </c>
      <c r="H42" s="201"/>
    </row>
    <row r="43" spans="1:8" ht="12.75">
      <c r="A43" s="167" t="s">
        <v>66</v>
      </c>
      <c r="B43" s="168" t="s">
        <v>113</v>
      </c>
      <c r="C43" s="161" t="s">
        <v>122</v>
      </c>
      <c r="D43" s="162"/>
      <c r="E43" s="163"/>
      <c r="F43" s="163"/>
      <c r="G43" s="171"/>
      <c r="H43" s="206"/>
    </row>
    <row r="44" spans="1:8" ht="12.75">
      <c r="A44" s="199">
        <v>32</v>
      </c>
      <c r="B44" s="176"/>
      <c r="C44" s="178" t="s">
        <v>128</v>
      </c>
      <c r="D44" s="178" t="s">
        <v>85</v>
      </c>
      <c r="E44" s="179">
        <v>65</v>
      </c>
      <c r="F44" s="179"/>
      <c r="G44" s="171">
        <f>E44*F44</f>
        <v>0</v>
      </c>
      <c r="H44" s="198"/>
    </row>
    <row r="45" spans="1:9" ht="22.5">
      <c r="A45" s="199">
        <v>34</v>
      </c>
      <c r="B45" s="176"/>
      <c r="C45" s="164" t="s">
        <v>120</v>
      </c>
      <c r="D45" s="164" t="s">
        <v>73</v>
      </c>
      <c r="E45" s="165">
        <v>76.675</v>
      </c>
      <c r="F45" s="194"/>
      <c r="G45" s="171">
        <f>E45*F45</f>
        <v>0</v>
      </c>
      <c r="H45" s="201"/>
      <c r="I45" s="201"/>
    </row>
    <row r="46" spans="1:8" ht="33.75">
      <c r="A46" s="199">
        <v>35</v>
      </c>
      <c r="B46" s="176"/>
      <c r="C46" s="164" t="s">
        <v>126</v>
      </c>
      <c r="D46" s="164" t="s">
        <v>116</v>
      </c>
      <c r="E46" s="165">
        <v>1</v>
      </c>
      <c r="F46" s="194"/>
      <c r="G46" s="171">
        <f>E46*F46</f>
        <v>0</v>
      </c>
      <c r="H46" s="198"/>
    </row>
    <row r="47" spans="1:8" ht="33.75">
      <c r="A47" s="199">
        <v>36</v>
      </c>
      <c r="B47" s="176"/>
      <c r="C47" s="164" t="s">
        <v>125</v>
      </c>
      <c r="D47" s="164" t="s">
        <v>116</v>
      </c>
      <c r="E47" s="165">
        <v>2</v>
      </c>
      <c r="F47" s="179"/>
      <c r="G47" s="171">
        <f>E47*F47</f>
        <v>0</v>
      </c>
      <c r="H47" s="198"/>
    </row>
    <row r="48" spans="1:8" s="201" customFormat="1" ht="22.5">
      <c r="A48" s="199">
        <v>37</v>
      </c>
      <c r="B48" s="176"/>
      <c r="C48" s="164" t="s">
        <v>123</v>
      </c>
      <c r="D48" s="164" t="s">
        <v>86</v>
      </c>
      <c r="E48" s="165">
        <v>1</v>
      </c>
      <c r="F48" s="192"/>
      <c r="G48" s="171">
        <f>E48*F48</f>
        <v>0</v>
      </c>
      <c r="H48" s="205"/>
    </row>
    <row r="49" spans="1:9" ht="12.75">
      <c r="A49" s="159"/>
      <c r="B49" s="160" t="s">
        <v>69</v>
      </c>
      <c r="C49" s="174" t="s">
        <v>115</v>
      </c>
      <c r="D49" s="159"/>
      <c r="E49" s="175"/>
      <c r="F49" s="175"/>
      <c r="G49" s="184">
        <f>SUM(G44:G48)</f>
        <v>0</v>
      </c>
      <c r="I49" s="216">
        <f>G49+G42+G35+G29+G24</f>
        <v>0</v>
      </c>
    </row>
    <row r="50" spans="1:7" ht="12.75">
      <c r="A50" s="185"/>
      <c r="B50" s="185"/>
      <c r="C50" s="186"/>
      <c r="D50" s="187"/>
      <c r="E50" s="187"/>
      <c r="F50" s="188"/>
      <c r="G50" s="188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 s="140"/>
      <c r="E52" s="141"/>
      <c r="F52" s="140"/>
      <c r="G52" s="142"/>
    </row>
    <row r="53" spans="1:7" ht="12.75">
      <c r="A53"/>
      <c r="B53"/>
      <c r="C53"/>
      <c r="D53" s="137"/>
      <c r="E53" s="144"/>
      <c r="F53" s="137"/>
      <c r="G53" s="137"/>
    </row>
    <row r="54" spans="1:7" ht="12.75">
      <c r="A54"/>
      <c r="B54"/>
      <c r="C54"/>
      <c r="D54" s="137"/>
      <c r="E54" s="144"/>
      <c r="F54" s="137"/>
      <c r="G54" s="137"/>
    </row>
    <row r="55" spans="1:7" ht="12.75">
      <c r="A55"/>
      <c r="B55"/>
      <c r="C55"/>
      <c r="D55" s="137"/>
      <c r="E55" s="144"/>
      <c r="F55" s="137"/>
      <c r="G55" s="137"/>
    </row>
    <row r="56" spans="1:7" ht="12.75">
      <c r="A56"/>
      <c r="B56"/>
      <c r="C56"/>
      <c r="D56" s="137"/>
      <c r="E56" s="144"/>
      <c r="F56" s="137"/>
      <c r="G56" s="137"/>
    </row>
    <row r="57" spans="1:7" ht="12.75">
      <c r="A57"/>
      <c r="B57"/>
      <c r="C57"/>
      <c r="D57" s="137"/>
      <c r="E57" s="144"/>
      <c r="F57" s="137"/>
      <c r="G57" s="137"/>
    </row>
    <row r="58" spans="1:7" ht="12.75">
      <c r="A58"/>
      <c r="B58"/>
      <c r="C58"/>
      <c r="D58" s="137"/>
      <c r="E58" s="144"/>
      <c r="F58" s="137"/>
      <c r="G58" s="137"/>
    </row>
    <row r="59" spans="1:7" ht="12.75">
      <c r="A59" s="139"/>
      <c r="B59" s="139"/>
      <c r="C59"/>
      <c r="D59" s="137"/>
      <c r="E59" s="144"/>
      <c r="F59" s="137"/>
      <c r="G59" s="137"/>
    </row>
    <row r="60" spans="1:7" ht="12.75">
      <c r="A60" s="137"/>
      <c r="B60" s="137"/>
      <c r="C60" s="140"/>
      <c r="D60" s="137"/>
      <c r="E60" s="144"/>
      <c r="F60" s="137"/>
      <c r="G60" s="137"/>
    </row>
    <row r="61" spans="1:7" ht="12.75">
      <c r="A61" s="143"/>
      <c r="B61" s="143"/>
      <c r="C61" s="137"/>
      <c r="D61" s="137"/>
      <c r="E61" s="144"/>
      <c r="F61" s="137"/>
      <c r="G61" s="137"/>
    </row>
    <row r="62" spans="1:7" ht="12.75">
      <c r="A62" s="137"/>
      <c r="B62" s="137"/>
      <c r="C62" s="137"/>
      <c r="D62" s="137"/>
      <c r="E62" s="144"/>
      <c r="F62" s="137"/>
      <c r="G62" s="137"/>
    </row>
    <row r="63" spans="1:7" ht="12.75">
      <c r="A63" s="137"/>
      <c r="B63" s="137"/>
      <c r="C63" s="137"/>
      <c r="D63" s="137"/>
      <c r="E63" s="144"/>
      <c r="F63" s="137"/>
      <c r="G63" s="137"/>
    </row>
    <row r="64" spans="1:7" ht="26.25" customHeight="1">
      <c r="A64" s="137"/>
      <c r="B64" s="137"/>
      <c r="C64" s="137"/>
      <c r="D64" s="137"/>
      <c r="E64" s="144"/>
      <c r="F64" s="137"/>
      <c r="G64" s="137"/>
    </row>
    <row r="65" spans="1:3" ht="12.75">
      <c r="A65" s="137"/>
      <c r="B65" s="137"/>
      <c r="C65" s="137"/>
    </row>
    <row r="66" spans="1:3" ht="12.75">
      <c r="A66" s="137"/>
      <c r="B66" s="137"/>
      <c r="C66" s="137"/>
    </row>
    <row r="67" spans="1:3" ht="12.75">
      <c r="A67" s="137"/>
      <c r="B67" s="137"/>
      <c r="C67" s="137"/>
    </row>
    <row r="68" spans="1:3" ht="12.75">
      <c r="A68" s="137"/>
      <c r="B68" s="137"/>
      <c r="C68" s="137"/>
    </row>
    <row r="69" spans="1:3" ht="12.75">
      <c r="A69" s="137"/>
      <c r="B69" s="137"/>
      <c r="C69" s="137"/>
    </row>
    <row r="70" spans="1:3" ht="12.75">
      <c r="A70" s="137"/>
      <c r="B70" s="137"/>
      <c r="C70" s="137"/>
    </row>
    <row r="71" spans="1:3" ht="12.75">
      <c r="A71" s="137"/>
      <c r="B71" s="137"/>
      <c r="C71" s="137"/>
    </row>
    <row r="72" spans="1:3" ht="12.75">
      <c r="A72" s="137"/>
      <c r="B72" s="137"/>
      <c r="C72" s="137"/>
    </row>
    <row r="73" spans="1:3" ht="12.75">
      <c r="A73" s="137"/>
      <c r="B73" s="137"/>
      <c r="C73" s="137"/>
    </row>
  </sheetData>
  <sheetProtection/>
  <mergeCells count="4">
    <mergeCell ref="A1:G1"/>
    <mergeCell ref="A3:B3"/>
    <mergeCell ref="A4:B4"/>
    <mergeCell ref="E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pilskam</cp:lastModifiedBy>
  <cp:lastPrinted>2017-10-12T11:54:24Z</cp:lastPrinted>
  <dcterms:created xsi:type="dcterms:W3CDTF">2005-01-18T09:03:10Z</dcterms:created>
  <dcterms:modified xsi:type="dcterms:W3CDTF">2018-11-12T13:06:04Z</dcterms:modified>
  <cp:category/>
  <cp:version/>
  <cp:contentType/>
  <cp:contentStatus/>
</cp:coreProperties>
</file>