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95363F5A-4CEA-44BA-A390-BDF29ECE56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definedNames>
    <definedName name="_Hlk177131878" localSheetId="0">List1!#REF!</definedName>
    <definedName name="_xlnm.Print_Area" localSheetId="0">List1!$A$1:$G$11</definedName>
    <definedName name="_xlnm.Print_Area" localSheetId="1">List2!$A$1:$S$21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2" l="1"/>
  <c r="S13" i="2" s="1"/>
  <c r="R9" i="2"/>
  <c r="S9" i="2" s="1"/>
  <c r="R5" i="2"/>
  <c r="S5" i="2" s="1"/>
  <c r="Q19" i="2"/>
  <c r="R19" i="2" s="1"/>
  <c r="S19" i="2" s="1"/>
  <c r="Q18" i="2"/>
  <c r="R18" i="2" s="1"/>
  <c r="Q17" i="2"/>
  <c r="R17" i="2" s="1"/>
  <c r="S17" i="2" s="1"/>
  <c r="Q16" i="2"/>
  <c r="R16" i="2" s="1"/>
  <c r="S16" i="2" s="1"/>
  <c r="Q15" i="2"/>
  <c r="R15" i="2" s="1"/>
  <c r="S15" i="2" s="1"/>
  <c r="Q14" i="2"/>
  <c r="R14" i="2" s="1"/>
  <c r="Q13" i="2"/>
  <c r="Q12" i="2"/>
  <c r="R12" i="2" s="1"/>
  <c r="S12" i="2" s="1"/>
  <c r="Q11" i="2"/>
  <c r="R11" i="2" s="1"/>
  <c r="S11" i="2" s="1"/>
  <c r="Q10" i="2"/>
  <c r="R10" i="2" s="1"/>
  <c r="Q9" i="2"/>
  <c r="Q8" i="2"/>
  <c r="R8" i="2" s="1"/>
  <c r="S8" i="2" s="1"/>
  <c r="Q7" i="2"/>
  <c r="R7" i="2" s="1"/>
  <c r="S7" i="2" s="1"/>
  <c r="Q6" i="2"/>
  <c r="R6" i="2" s="1"/>
  <c r="Q5" i="2"/>
  <c r="Q4" i="2"/>
  <c r="R4" i="2" s="1"/>
  <c r="S4" i="2" s="1"/>
  <c r="Q3" i="2"/>
  <c r="R3" i="2" l="1"/>
  <c r="S3" i="2" s="1"/>
  <c r="S6" i="2"/>
  <c r="S10" i="2"/>
  <c r="S14" i="2"/>
  <c r="S18" i="2"/>
  <c r="R21" i="2"/>
  <c r="S21" i="2" l="1"/>
  <c r="N19" i="2"/>
  <c r="O19" i="2" s="1"/>
  <c r="N18" i="2"/>
  <c r="O18" i="2" s="1"/>
  <c r="N17" i="2"/>
  <c r="O17" i="2" s="1"/>
  <c r="N8" i="2"/>
  <c r="O8" i="2" s="1"/>
  <c r="I19" i="2"/>
  <c r="J19" i="2" s="1"/>
  <c r="I18" i="2"/>
  <c r="J18" i="2" s="1"/>
  <c r="I17" i="2"/>
  <c r="J17" i="2" s="1"/>
  <c r="I8" i="2"/>
  <c r="J8" i="2" s="1"/>
  <c r="D8" i="2"/>
  <c r="E8" i="2"/>
  <c r="D19" i="2"/>
  <c r="E19" i="2" s="1"/>
  <c r="D18" i="2"/>
  <c r="E18" i="2" s="1"/>
  <c r="D17" i="2"/>
  <c r="E17" i="2" s="1"/>
  <c r="N16" i="2"/>
  <c r="O16" i="2" s="1"/>
  <c r="N15" i="2"/>
  <c r="O15" i="2" s="1"/>
  <c r="N14" i="2"/>
  <c r="O14" i="2" s="1"/>
  <c r="N13" i="2"/>
  <c r="O13" i="2" s="1"/>
  <c r="N12" i="2"/>
  <c r="O12" i="2" s="1"/>
  <c r="N11" i="2"/>
  <c r="O11" i="2" s="1"/>
  <c r="N10" i="2"/>
  <c r="O10" i="2" s="1"/>
  <c r="N9" i="2"/>
  <c r="O9" i="2" s="1"/>
  <c r="N7" i="2"/>
  <c r="O7" i="2" s="1"/>
  <c r="N6" i="2"/>
  <c r="O6" i="2" s="1"/>
  <c r="N5" i="2"/>
  <c r="O5" i="2" s="1"/>
  <c r="N4" i="2"/>
  <c r="O4" i="2" s="1"/>
  <c r="N3" i="2"/>
  <c r="O3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7" i="2"/>
  <c r="J7" i="2" s="1"/>
  <c r="I6" i="2"/>
  <c r="J6" i="2" s="1"/>
  <c r="I5" i="2"/>
  <c r="J5" i="2" s="1"/>
  <c r="I4" i="2"/>
  <c r="J4" i="2" s="1"/>
  <c r="I3" i="2"/>
  <c r="J3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7" i="2"/>
  <c r="E7" i="2" s="1"/>
  <c r="D6" i="2"/>
  <c r="E6" i="2" s="1"/>
  <c r="D5" i="2"/>
  <c r="E5" i="2" s="1"/>
  <c r="D4" i="2"/>
  <c r="E4" i="2" s="1"/>
  <c r="D3" i="2"/>
  <c r="D21" i="2" l="1"/>
  <c r="E3" i="2"/>
  <c r="E21" i="2" s="1"/>
  <c r="O21" i="2"/>
  <c r="N21" i="2"/>
  <c r="J21" i="2"/>
  <c r="I21" i="2"/>
  <c r="E6" i="1"/>
  <c r="F6" i="1" s="1"/>
  <c r="E5" i="1"/>
  <c r="F5" i="1" s="1"/>
  <c r="F8" i="1" l="1"/>
  <c r="E8" i="1"/>
</calcChain>
</file>

<file path=xl/sharedStrings.xml><?xml version="1.0" encoding="utf-8"?>
<sst xmlns="http://schemas.openxmlformats.org/spreadsheetml/2006/main" count="63" uniqueCount="40">
  <si>
    <t>učitelská židle, celoplastová skořepina</t>
  </si>
  <si>
    <t>demonstační stůl s výlevkou</t>
  </si>
  <si>
    <t>laboratorní zdroj pro stejnosměrný a střídavý proud</t>
  </si>
  <si>
    <t>textilní nástěnka, šestihranná</t>
  </si>
  <si>
    <t>skříňka nízká, dveře</t>
  </si>
  <si>
    <t>skříňka nízká, šuplíky</t>
  </si>
  <si>
    <t>skříň policová, dveře</t>
  </si>
  <si>
    <t>skříň, spodek dveře, vrch dveře sklo</t>
  </si>
  <si>
    <t>mycí centrum</t>
  </si>
  <si>
    <t>kontejner s centrálním zámkem</t>
  </si>
  <si>
    <t>učitelské pracoviště (do L)</t>
  </si>
  <si>
    <t>žákovský stůl, 2 místný stavitelný</t>
  </si>
  <si>
    <t>žákovská židle stavitelná</t>
  </si>
  <si>
    <t>název položky</t>
  </si>
  <si>
    <t>počet ks</t>
  </si>
  <si>
    <t>cena celkem
 bez DPH</t>
  </si>
  <si>
    <t>cena celkem
 s DPH</t>
  </si>
  <si>
    <r>
      <t>cena bez DPH/</t>
    </r>
    <r>
      <rPr>
        <b/>
        <sz val="11"/>
        <color theme="1"/>
        <rFont val="Calibri"/>
        <family val="2"/>
        <charset val="238"/>
        <scheme val="minor"/>
      </rPr>
      <t>ks</t>
    </r>
  </si>
  <si>
    <t>celkem s DPH:</t>
  </si>
  <si>
    <t>celkem bez DPH:</t>
  </si>
  <si>
    <t>Dopojení vody a odpadu</t>
  </si>
  <si>
    <t>nábytek- doprava</t>
  </si>
  <si>
    <t>nábytek- montáž</t>
  </si>
  <si>
    <t>dopojení odpadu a vody</t>
  </si>
  <si>
    <t>Školtech</t>
  </si>
  <si>
    <t>AZ- Pro školy s.r.o.</t>
  </si>
  <si>
    <t>Hilbert interiéty</t>
  </si>
  <si>
    <t>průměr</t>
  </si>
  <si>
    <t>poznámka: možnost upřesnění specifikace</t>
  </si>
  <si>
    <t>cena bez DPH/ks</t>
  </si>
  <si>
    <t>Datum:</t>
  </si>
  <si>
    <t>Zpracoval:</t>
  </si>
  <si>
    <t>Dodavatel (název, IČ):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</si>
  <si>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scheme val="minor"/>
      </rPr>
      <t xml:space="preserve">  -  doplňte žlutě podbarvená pole</t>
    </r>
  </si>
  <si>
    <t xml:space="preserve">Příloha č. 5A Cenová nabídka – oceněný soupis dodávek </t>
  </si>
  <si>
    <t>PC včetně 2 monitorů (učitelské pracoviště)</t>
  </si>
  <si>
    <t>interaktivní set</t>
  </si>
  <si>
    <t xml:space="preserve"> Dodávka IT vybavení– ZŠ Žižkova, část A</t>
  </si>
  <si>
    <t>tímto prohlašuji, že položka splňuje 
minimální specifikaci uvedenou v příloze č.4A výzvy 
DOPLŇTE  ANO/NE</t>
  </si>
  <si>
    <t>"Dodávka IT vybavení a dodávka HW a SW pro výuku prostřednictvím virtuální reality – ZŠ Žižkova"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</si>
</sst>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164" fontId="0" fillId="0" borderId="2" xfId="0" applyNumberFormat="1" applyBorder="1"/>
    <xf numFmtId="164" fontId="0" fillId="0" borderId="3" xfId="0" applyNumberFormat="1" applyBorder="1" applyAlignment="1">
      <alignment horizontal="right"/>
    </xf>
    <xf numFmtId="0" fontId="0" fillId="0" borderId="4" xfId="0" applyBorder="1"/>
    <xf numFmtId="0" fontId="3" fillId="0" borderId="1" xfId="0" applyFont="1" applyBorder="1" applyAlignment="1">
      <alignment wrapText="1"/>
    </xf>
    <xf numFmtId="164" fontId="3" fillId="0" borderId="6" xfId="0" applyNumberFormat="1" applyFont="1" applyBorder="1"/>
    <xf numFmtId="164" fontId="3" fillId="0" borderId="0" xfId="0" applyNumberFormat="1" applyFont="1"/>
    <xf numFmtId="4" fontId="0" fillId="2" borderId="1" xfId="0" applyNumberFormat="1" applyFill="1" applyBorder="1"/>
    <xf numFmtId="4" fontId="0" fillId="0" borderId="1" xfId="0" applyNumberFormat="1" applyBorder="1"/>
    <xf numFmtId="4" fontId="3" fillId="0" borderId="1" xfId="0" applyNumberFormat="1" applyFont="1" applyBorder="1"/>
    <xf numFmtId="4" fontId="0" fillId="0" borderId="0" xfId="0" applyNumberFormat="1"/>
    <xf numFmtId="4" fontId="4" fillId="0" borderId="0" xfId="1" applyNumberFormat="1"/>
    <xf numFmtId="4" fontId="0" fillId="0" borderId="5" xfId="0" applyNumberFormat="1" applyBorder="1"/>
    <xf numFmtId="4" fontId="3" fillId="0" borderId="7" xfId="0" applyNumberFormat="1" applyFont="1" applyBorder="1"/>
    <xf numFmtId="4" fontId="3" fillId="0" borderId="0" xfId="0" applyNumberFormat="1" applyFont="1"/>
    <xf numFmtId="4" fontId="0" fillId="0" borderId="4" xfId="0" applyNumberForma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2" xfId="0" applyNumberFormat="1" applyBorder="1" applyProtection="1">
      <protection locked="0"/>
    </xf>
    <xf numFmtId="0" fontId="0" fillId="0" borderId="4" xfId="0" applyBorder="1" applyProtection="1">
      <protection locked="0"/>
    </xf>
    <xf numFmtId="164" fontId="0" fillId="0" borderId="1" xfId="0" applyNumberFormat="1" applyBorder="1"/>
    <xf numFmtId="164" fontId="0" fillId="0" borderId="6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zoomScale="80" zoomScaleNormal="80" workbookViewId="0">
      <selection activeCell="G10" sqref="G10"/>
    </sheetView>
  </sheetViews>
  <sheetFormatPr defaultRowHeight="24.75" customHeight="1" x14ac:dyDescent="0.25"/>
  <cols>
    <col min="1" max="1" width="52.28515625" style="25" customWidth="1"/>
    <col min="2" max="2" width="27.85546875" style="25" customWidth="1"/>
    <col min="3" max="3" width="11.42578125" style="1" customWidth="1"/>
    <col min="4" max="4" width="16.28515625" style="25" customWidth="1"/>
    <col min="5" max="5" width="16.5703125" customWidth="1"/>
    <col min="6" max="6" width="18.28515625" customWidth="1"/>
    <col min="7" max="7" width="64.5703125" style="25" customWidth="1"/>
    <col min="8" max="16384" width="9.140625" style="25"/>
  </cols>
  <sheetData>
    <row r="1" spans="1:8" ht="24.75" customHeight="1" x14ac:dyDescent="0.35">
      <c r="A1" s="39" t="s">
        <v>34</v>
      </c>
      <c r="C1" s="47" t="s">
        <v>39</v>
      </c>
      <c r="D1" s="47"/>
      <c r="E1" s="47"/>
      <c r="F1" s="47"/>
      <c r="G1" s="47"/>
    </row>
    <row r="2" spans="1:8" ht="24.75" customHeight="1" x14ac:dyDescent="0.35">
      <c r="A2" s="39"/>
      <c r="C2" s="40"/>
      <c r="D2" s="42" t="s">
        <v>37</v>
      </c>
      <c r="E2" s="40"/>
      <c r="F2" s="40"/>
      <c r="G2" s="40"/>
    </row>
    <row r="3" spans="1:8" ht="24.75" customHeight="1" x14ac:dyDescent="0.25">
      <c r="A3" s="36" t="s">
        <v>33</v>
      </c>
    </row>
    <row r="4" spans="1:8" ht="75.75" customHeight="1" x14ac:dyDescent="0.3">
      <c r="A4" s="44" t="s">
        <v>13</v>
      </c>
      <c r="B4" s="37" t="s">
        <v>38</v>
      </c>
      <c r="C4" s="3" t="s">
        <v>14</v>
      </c>
      <c r="D4" s="24" t="s">
        <v>29</v>
      </c>
      <c r="E4" s="9" t="s">
        <v>15</v>
      </c>
      <c r="F4" s="9" t="s">
        <v>16</v>
      </c>
      <c r="G4" s="23" t="s">
        <v>28</v>
      </c>
    </row>
    <row r="5" spans="1:8" ht="82.5" customHeight="1" x14ac:dyDescent="0.3">
      <c r="A5" s="43" t="s">
        <v>35</v>
      </c>
      <c r="B5" s="38"/>
      <c r="C5" s="3">
        <v>1</v>
      </c>
      <c r="D5" s="27"/>
      <c r="E5" s="32">
        <f>C5*D5</f>
        <v>0</v>
      </c>
      <c r="F5" s="32">
        <f>E5*1.21</f>
        <v>0</v>
      </c>
      <c r="G5" s="26"/>
      <c r="H5" s="28"/>
    </row>
    <row r="6" spans="1:8" ht="82.5" customHeight="1" thickBot="1" x14ac:dyDescent="0.35">
      <c r="A6" s="43" t="s">
        <v>36</v>
      </c>
      <c r="B6" s="41"/>
      <c r="C6" s="3">
        <v>1</v>
      </c>
      <c r="D6" s="27"/>
      <c r="E6" s="32">
        <f>C6*D6</f>
        <v>0</v>
      </c>
      <c r="F6" s="32">
        <f>E6*1.21</f>
        <v>0</v>
      </c>
      <c r="G6" s="26"/>
      <c r="H6" s="28"/>
    </row>
    <row r="7" spans="1:8" ht="24.75" customHeight="1" x14ac:dyDescent="0.25">
      <c r="B7" s="29"/>
      <c r="D7" s="30"/>
      <c r="E7" s="7" t="s">
        <v>19</v>
      </c>
      <c r="F7" s="33" t="s">
        <v>18</v>
      </c>
      <c r="H7" s="28"/>
    </row>
    <row r="8" spans="1:8" ht="24.75" customHeight="1" thickBot="1" x14ac:dyDescent="0.3">
      <c r="D8" s="31"/>
      <c r="E8" s="34">
        <f>SUM(E5:E6)</f>
        <v>0</v>
      </c>
      <c r="F8" s="35">
        <f>SUM(F5:F6)</f>
        <v>0</v>
      </c>
    </row>
    <row r="9" spans="1:8" ht="24.75" customHeight="1" x14ac:dyDescent="0.3">
      <c r="A9" s="45" t="s">
        <v>32</v>
      </c>
    </row>
    <row r="10" spans="1:8" ht="24.75" customHeight="1" x14ac:dyDescent="0.3">
      <c r="A10" s="45" t="s">
        <v>30</v>
      </c>
    </row>
    <row r="11" spans="1:8" ht="24.75" customHeight="1" x14ac:dyDescent="0.3">
      <c r="A11" s="45" t="s">
        <v>31</v>
      </c>
    </row>
  </sheetData>
  <sheetProtection algorithmName="SHA-512" hashValue="NfrmBTBsWxSvh3XJ7cvk2ma8clL4soZgPThiS0Nbwh/69NqsjH7uoCDIcQ3k6uPmv790ZNVmD9WNIzuaYKbRuA==" saltValue="2xlibS2fEN6xuPcA+tLAAA==" spinCount="100000" sheet="1" objects="1" scenarios="1"/>
  <mergeCells count="1">
    <mergeCell ref="C1:G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workbookViewId="0">
      <selection activeCell="I24" sqref="I24"/>
    </sheetView>
  </sheetViews>
  <sheetFormatPr defaultRowHeight="21.75" customHeight="1" x14ac:dyDescent="0.25"/>
  <cols>
    <col min="1" max="1" width="32.140625" customWidth="1"/>
    <col min="2" max="2" width="7.7109375" style="22" customWidth="1"/>
    <col min="3" max="3" width="10.5703125" customWidth="1"/>
    <col min="4" max="4" width="12.140625" customWidth="1"/>
    <col min="5" max="5" width="12.5703125" style="1" customWidth="1"/>
    <col min="6" max="6" width="1.85546875" customWidth="1"/>
    <col min="7" max="7" width="11.42578125" style="1" hidden="1" customWidth="1"/>
    <col min="8" max="8" width="10.42578125" customWidth="1"/>
    <col min="9" max="9" width="13.140625" customWidth="1"/>
    <col min="10" max="10" width="13.7109375" style="1" customWidth="1"/>
    <col min="11" max="11" width="2" customWidth="1"/>
    <col min="12" max="12" width="11.42578125" style="1" hidden="1" customWidth="1"/>
    <col min="13" max="13" width="10.42578125" customWidth="1"/>
    <col min="14" max="14" width="12" customWidth="1"/>
    <col min="15" max="15" width="12" style="1" customWidth="1"/>
    <col min="16" max="16" width="1.140625" customWidth="1"/>
    <col min="17" max="17" width="9.28515625" customWidth="1"/>
    <col min="18" max="18" width="12.5703125" customWidth="1"/>
    <col min="19" max="19" width="12.5703125" style="1" customWidth="1"/>
  </cols>
  <sheetData>
    <row r="1" spans="1:19" ht="21.75" customHeight="1" x14ac:dyDescent="0.25">
      <c r="B1" s="46" t="s">
        <v>24</v>
      </c>
      <c r="C1" s="46"/>
      <c r="D1" s="46"/>
      <c r="E1" s="46"/>
      <c r="G1" s="46" t="s">
        <v>25</v>
      </c>
      <c r="H1" s="46"/>
      <c r="I1" s="46"/>
      <c r="J1" s="46"/>
      <c r="L1" s="46" t="s">
        <v>26</v>
      </c>
      <c r="M1" s="46"/>
      <c r="N1" s="46"/>
      <c r="O1" s="46"/>
      <c r="Q1" s="46" t="s">
        <v>27</v>
      </c>
      <c r="R1" s="46"/>
      <c r="S1" s="46"/>
    </row>
    <row r="2" spans="1:19" ht="42" customHeight="1" x14ac:dyDescent="0.25">
      <c r="A2" s="2" t="s">
        <v>13</v>
      </c>
      <c r="B2" s="21" t="s">
        <v>14</v>
      </c>
      <c r="C2" s="5" t="s">
        <v>17</v>
      </c>
      <c r="D2" s="4" t="s">
        <v>15</v>
      </c>
      <c r="E2" s="9" t="s">
        <v>16</v>
      </c>
      <c r="G2" s="3" t="s">
        <v>14</v>
      </c>
      <c r="H2" s="5" t="s">
        <v>17</v>
      </c>
      <c r="I2" s="4" t="s">
        <v>15</v>
      </c>
      <c r="J2" s="9" t="s">
        <v>16</v>
      </c>
      <c r="L2" s="3" t="s">
        <v>14</v>
      </c>
      <c r="M2" s="5" t="s">
        <v>17</v>
      </c>
      <c r="N2" s="4" t="s">
        <v>15</v>
      </c>
      <c r="O2" s="9" t="s">
        <v>16</v>
      </c>
      <c r="Q2" s="5" t="s">
        <v>17</v>
      </c>
      <c r="R2" s="4" t="s">
        <v>15</v>
      </c>
      <c r="S2" s="9" t="s">
        <v>16</v>
      </c>
    </row>
    <row r="3" spans="1:19" ht="21.75" customHeight="1" x14ac:dyDescent="0.25">
      <c r="A3" s="2" t="s">
        <v>10</v>
      </c>
      <c r="B3" s="21">
        <v>1</v>
      </c>
      <c r="C3" s="12">
        <v>28308</v>
      </c>
      <c r="D3" s="13">
        <f>B3*C3</f>
        <v>28308</v>
      </c>
      <c r="E3" s="14">
        <f>D3*1.21</f>
        <v>34252.68</v>
      </c>
      <c r="G3" s="3">
        <v>1</v>
      </c>
      <c r="H3" s="12">
        <v>16280</v>
      </c>
      <c r="I3" s="13">
        <f>G3*H3</f>
        <v>16280</v>
      </c>
      <c r="J3" s="14">
        <f>I3*1.21</f>
        <v>19698.8</v>
      </c>
      <c r="L3" s="3">
        <v>1</v>
      </c>
      <c r="M3" s="12">
        <v>31535</v>
      </c>
      <c r="N3" s="13">
        <f>L3*M3</f>
        <v>31535</v>
      </c>
      <c r="O3" s="14">
        <f>N3*1.21</f>
        <v>38157.35</v>
      </c>
      <c r="P3" s="15"/>
      <c r="Q3" s="12">
        <f>(C3+H3+M3)/3</f>
        <v>25374.333333333332</v>
      </c>
      <c r="R3" s="13">
        <f>Q3*B3</f>
        <v>25374.333333333332</v>
      </c>
      <c r="S3" s="14">
        <f>R3*1.21</f>
        <v>30702.943333333333</v>
      </c>
    </row>
    <row r="4" spans="1:19" ht="21.75" customHeight="1" x14ac:dyDescent="0.25">
      <c r="A4" s="2" t="s">
        <v>9</v>
      </c>
      <c r="B4" s="21">
        <v>1</v>
      </c>
      <c r="C4" s="12">
        <v>5340</v>
      </c>
      <c r="D4" s="13">
        <f>B4*C4</f>
        <v>5340</v>
      </c>
      <c r="E4" s="14">
        <f>D4*1.21</f>
        <v>6461.4</v>
      </c>
      <c r="G4" s="3">
        <v>1</v>
      </c>
      <c r="H4" s="12">
        <v>6402</v>
      </c>
      <c r="I4" s="13">
        <f>G4*H4</f>
        <v>6402</v>
      </c>
      <c r="J4" s="14">
        <f>I4*1.21</f>
        <v>7746.42</v>
      </c>
      <c r="L4" s="3">
        <v>1</v>
      </c>
      <c r="M4" s="12">
        <v>4536</v>
      </c>
      <c r="N4" s="13">
        <f>L4*M4</f>
        <v>4536</v>
      </c>
      <c r="O4" s="14">
        <f>N4*1.21</f>
        <v>5488.5599999999995</v>
      </c>
      <c r="P4" s="15"/>
      <c r="Q4" s="12">
        <f t="shared" ref="Q4:Q19" si="0">(C4+H4+M4)/3</f>
        <v>5426</v>
      </c>
      <c r="R4" s="13">
        <f t="shared" ref="R4:R19" si="1">Q4*B4</f>
        <v>5426</v>
      </c>
      <c r="S4" s="14">
        <f>R4*1.21</f>
        <v>6565.46</v>
      </c>
    </row>
    <row r="5" spans="1:19" ht="21.75" customHeight="1" x14ac:dyDescent="0.25">
      <c r="A5" s="2" t="s">
        <v>0</v>
      </c>
      <c r="B5" s="21">
        <v>1</v>
      </c>
      <c r="C5" s="12">
        <v>6666</v>
      </c>
      <c r="D5" s="13">
        <f t="shared" ref="D5:D8" si="2">B5*C5</f>
        <v>6666</v>
      </c>
      <c r="E5" s="14">
        <f t="shared" ref="E5:E8" si="3">D5*1.21</f>
        <v>8065.86</v>
      </c>
      <c r="G5" s="3">
        <v>1</v>
      </c>
      <c r="H5" s="12">
        <v>4345</v>
      </c>
      <c r="I5" s="13">
        <f t="shared" ref="I5:I8" si="4">G5*H5</f>
        <v>4345</v>
      </c>
      <c r="J5" s="14">
        <f t="shared" ref="J5:J8" si="5">I5*1.21</f>
        <v>5257.45</v>
      </c>
      <c r="L5" s="3">
        <v>1</v>
      </c>
      <c r="M5" s="12">
        <v>5987</v>
      </c>
      <c r="N5" s="13">
        <f t="shared" ref="N5:N8" si="6">L5*M5</f>
        <v>5987</v>
      </c>
      <c r="O5" s="14">
        <f t="shared" ref="O5:O8" si="7">N5*1.21</f>
        <v>7244.2699999999995</v>
      </c>
      <c r="P5" s="15"/>
      <c r="Q5" s="12">
        <f t="shared" si="0"/>
        <v>5666</v>
      </c>
      <c r="R5" s="13">
        <f t="shared" si="1"/>
        <v>5666</v>
      </c>
      <c r="S5" s="14">
        <f t="shared" ref="S5:S8" si="8">R5*1.21</f>
        <v>6855.86</v>
      </c>
    </row>
    <row r="6" spans="1:19" ht="21.75" customHeight="1" x14ac:dyDescent="0.25">
      <c r="A6" s="2" t="s">
        <v>1</v>
      </c>
      <c r="B6" s="21">
        <v>1</v>
      </c>
      <c r="C6" s="12">
        <v>52236</v>
      </c>
      <c r="D6" s="13">
        <f t="shared" si="2"/>
        <v>52236</v>
      </c>
      <c r="E6" s="14">
        <f t="shared" si="3"/>
        <v>63205.56</v>
      </c>
      <c r="G6" s="3">
        <v>1</v>
      </c>
      <c r="H6" s="12">
        <v>89619</v>
      </c>
      <c r="I6" s="13">
        <f t="shared" si="4"/>
        <v>89619</v>
      </c>
      <c r="J6" s="14">
        <f t="shared" si="5"/>
        <v>108438.98999999999</v>
      </c>
      <c r="L6" s="3">
        <v>1</v>
      </c>
      <c r="M6" s="12">
        <v>59879</v>
      </c>
      <c r="N6" s="13">
        <f t="shared" si="6"/>
        <v>59879</v>
      </c>
      <c r="O6" s="14">
        <f t="shared" si="7"/>
        <v>72453.59</v>
      </c>
      <c r="P6" s="15"/>
      <c r="Q6" s="12">
        <f t="shared" si="0"/>
        <v>67244.666666666672</v>
      </c>
      <c r="R6" s="13">
        <f t="shared" si="1"/>
        <v>67244.666666666672</v>
      </c>
      <c r="S6" s="14">
        <f t="shared" si="8"/>
        <v>81366.046666666676</v>
      </c>
    </row>
    <row r="7" spans="1:19" ht="21.75" customHeight="1" x14ac:dyDescent="0.25">
      <c r="A7" s="2" t="s">
        <v>2</v>
      </c>
      <c r="B7" s="21">
        <v>1</v>
      </c>
      <c r="C7" s="12">
        <v>35400</v>
      </c>
      <c r="D7" s="13">
        <f t="shared" si="2"/>
        <v>35400</v>
      </c>
      <c r="E7" s="14">
        <f t="shared" si="3"/>
        <v>42834</v>
      </c>
      <c r="G7" s="3">
        <v>1</v>
      </c>
      <c r="H7" s="12">
        <v>35400</v>
      </c>
      <c r="I7" s="13">
        <f t="shared" si="4"/>
        <v>35400</v>
      </c>
      <c r="J7" s="14">
        <f t="shared" si="5"/>
        <v>42834</v>
      </c>
      <c r="L7" s="3">
        <v>1</v>
      </c>
      <c r="M7" s="12">
        <v>29478</v>
      </c>
      <c r="N7" s="13">
        <f t="shared" si="6"/>
        <v>29478</v>
      </c>
      <c r="O7" s="14">
        <f t="shared" si="7"/>
        <v>35668.379999999997</v>
      </c>
      <c r="P7" s="16"/>
      <c r="Q7" s="12">
        <f t="shared" si="0"/>
        <v>33426</v>
      </c>
      <c r="R7" s="13">
        <f t="shared" si="1"/>
        <v>33426</v>
      </c>
      <c r="S7" s="14">
        <f t="shared" si="8"/>
        <v>40445.46</v>
      </c>
    </row>
    <row r="8" spans="1:19" ht="21.75" customHeight="1" x14ac:dyDescent="0.25">
      <c r="A8" s="2" t="s">
        <v>23</v>
      </c>
      <c r="B8" s="21">
        <v>1</v>
      </c>
      <c r="C8" s="12">
        <v>3000</v>
      </c>
      <c r="D8" s="13">
        <f t="shared" si="2"/>
        <v>3000</v>
      </c>
      <c r="E8" s="14">
        <f t="shared" si="3"/>
        <v>3630</v>
      </c>
      <c r="G8" s="3">
        <v>1</v>
      </c>
      <c r="H8" s="12"/>
      <c r="I8" s="13">
        <f t="shared" si="4"/>
        <v>0</v>
      </c>
      <c r="J8" s="14">
        <f t="shared" si="5"/>
        <v>0</v>
      </c>
      <c r="L8" s="3">
        <v>1</v>
      </c>
      <c r="M8" s="12">
        <v>1900</v>
      </c>
      <c r="N8" s="13">
        <f t="shared" si="6"/>
        <v>1900</v>
      </c>
      <c r="O8" s="14">
        <f t="shared" si="7"/>
        <v>2299</v>
      </c>
      <c r="P8" s="15"/>
      <c r="Q8" s="12">
        <f t="shared" si="0"/>
        <v>1633.3333333333333</v>
      </c>
      <c r="R8" s="13">
        <f t="shared" si="1"/>
        <v>1633.3333333333333</v>
      </c>
      <c r="S8" s="14">
        <f t="shared" si="8"/>
        <v>1976.3333333333333</v>
      </c>
    </row>
    <row r="9" spans="1:19" ht="21.75" customHeight="1" x14ac:dyDescent="0.25">
      <c r="A9" s="2" t="s">
        <v>11</v>
      </c>
      <c r="B9" s="21">
        <v>15</v>
      </c>
      <c r="C9" s="12">
        <v>4500</v>
      </c>
      <c r="D9" s="13">
        <f>B9*C9</f>
        <v>67500</v>
      </c>
      <c r="E9" s="14">
        <f>D9*1.21</f>
        <v>81675</v>
      </c>
      <c r="G9" s="3">
        <v>15</v>
      </c>
      <c r="H9" s="12">
        <v>3121</v>
      </c>
      <c r="I9" s="13">
        <f>G9*H9</f>
        <v>46815</v>
      </c>
      <c r="J9" s="14">
        <f>I9*1.21</f>
        <v>56646.15</v>
      </c>
      <c r="L9" s="3">
        <v>15</v>
      </c>
      <c r="M9" s="12">
        <v>5500</v>
      </c>
      <c r="N9" s="13">
        <f>L9*M9</f>
        <v>82500</v>
      </c>
      <c r="O9" s="14">
        <f>N9*1.21</f>
        <v>99825</v>
      </c>
      <c r="P9" s="15"/>
      <c r="Q9" s="12">
        <f t="shared" si="0"/>
        <v>4373.666666666667</v>
      </c>
      <c r="R9" s="13">
        <f t="shared" si="1"/>
        <v>65605</v>
      </c>
      <c r="S9" s="14">
        <f>R9*1.21</f>
        <v>79382.05</v>
      </c>
    </row>
    <row r="10" spans="1:19" ht="21.75" customHeight="1" x14ac:dyDescent="0.25">
      <c r="A10" s="2" t="s">
        <v>12</v>
      </c>
      <c r="B10" s="21">
        <v>30</v>
      </c>
      <c r="C10" s="12">
        <v>3350</v>
      </c>
      <c r="D10" s="13">
        <f>B10*C10</f>
        <v>100500</v>
      </c>
      <c r="E10" s="14">
        <f>D10*1.21</f>
        <v>121605</v>
      </c>
      <c r="G10" s="3">
        <v>30</v>
      </c>
      <c r="H10" s="12">
        <v>1525</v>
      </c>
      <c r="I10" s="13">
        <f>G10*H10</f>
        <v>45750</v>
      </c>
      <c r="J10" s="14">
        <f>I10*1.21</f>
        <v>55357.5</v>
      </c>
      <c r="L10" s="3">
        <v>30</v>
      </c>
      <c r="M10" s="12">
        <v>3750</v>
      </c>
      <c r="N10" s="13">
        <f>L10*M10</f>
        <v>112500</v>
      </c>
      <c r="O10" s="14">
        <f>N10*1.21</f>
        <v>136125</v>
      </c>
      <c r="P10" s="15"/>
      <c r="Q10" s="12">
        <f t="shared" si="0"/>
        <v>2875</v>
      </c>
      <c r="R10" s="13">
        <f t="shared" si="1"/>
        <v>86250</v>
      </c>
      <c r="S10" s="14">
        <f>R10*1.21</f>
        <v>104362.5</v>
      </c>
    </row>
    <row r="11" spans="1:19" ht="21.75" customHeight="1" x14ac:dyDescent="0.25">
      <c r="A11" s="2" t="s">
        <v>3</v>
      </c>
      <c r="B11" s="21">
        <v>6</v>
      </c>
      <c r="C11" s="12">
        <v>3420</v>
      </c>
      <c r="D11" s="13">
        <f t="shared" ref="D11:D19" si="9">B11*C11</f>
        <v>20520</v>
      </c>
      <c r="E11" s="14">
        <f t="shared" ref="E11:E19" si="10">D11*1.21</f>
        <v>24829.200000000001</v>
      </c>
      <c r="G11" s="3">
        <v>6</v>
      </c>
      <c r="H11" s="12">
        <v>3104</v>
      </c>
      <c r="I11" s="13">
        <f t="shared" ref="I11:I16" si="11">G11*H11</f>
        <v>18624</v>
      </c>
      <c r="J11" s="14">
        <f t="shared" ref="J11:J16" si="12">I11*1.21</f>
        <v>22535.040000000001</v>
      </c>
      <c r="L11" s="3">
        <v>6</v>
      </c>
      <c r="M11" s="12">
        <v>3699</v>
      </c>
      <c r="N11" s="13">
        <f t="shared" ref="N11:N19" si="13">L11*M11</f>
        <v>22194</v>
      </c>
      <c r="O11" s="14">
        <f t="shared" ref="O11:O19" si="14">N11*1.21</f>
        <v>26854.739999999998</v>
      </c>
      <c r="P11" s="15"/>
      <c r="Q11" s="12">
        <f t="shared" si="0"/>
        <v>3407.6666666666665</v>
      </c>
      <c r="R11" s="13">
        <f t="shared" si="1"/>
        <v>20446</v>
      </c>
      <c r="S11" s="14">
        <f t="shared" ref="S11:S19" si="15">R11*1.21</f>
        <v>24739.66</v>
      </c>
    </row>
    <row r="12" spans="1:19" ht="21.75" customHeight="1" x14ac:dyDescent="0.25">
      <c r="A12" s="2" t="s">
        <v>4</v>
      </c>
      <c r="B12" s="21">
        <v>2</v>
      </c>
      <c r="C12" s="12">
        <v>7068</v>
      </c>
      <c r="D12" s="13">
        <f t="shared" si="9"/>
        <v>14136</v>
      </c>
      <c r="E12" s="14">
        <f t="shared" si="10"/>
        <v>17104.560000000001</v>
      </c>
      <c r="G12" s="3">
        <v>2</v>
      </c>
      <c r="H12" s="12">
        <v>5665</v>
      </c>
      <c r="I12" s="13">
        <f t="shared" si="11"/>
        <v>11330</v>
      </c>
      <c r="J12" s="14">
        <f t="shared" si="12"/>
        <v>13709.3</v>
      </c>
      <c r="L12" s="3">
        <v>2</v>
      </c>
      <c r="M12" s="12">
        <v>6498</v>
      </c>
      <c r="N12" s="13">
        <f t="shared" si="13"/>
        <v>12996</v>
      </c>
      <c r="O12" s="14">
        <f t="shared" si="14"/>
        <v>15725.16</v>
      </c>
      <c r="P12" s="15"/>
      <c r="Q12" s="12">
        <f t="shared" si="0"/>
        <v>6410.333333333333</v>
      </c>
      <c r="R12" s="13">
        <f t="shared" si="1"/>
        <v>12820.666666666666</v>
      </c>
      <c r="S12" s="14">
        <f t="shared" si="15"/>
        <v>15513.006666666666</v>
      </c>
    </row>
    <row r="13" spans="1:19" ht="21.75" customHeight="1" x14ac:dyDescent="0.25">
      <c r="A13" s="2" t="s">
        <v>5</v>
      </c>
      <c r="B13" s="21">
        <v>2</v>
      </c>
      <c r="C13" s="12">
        <v>9744</v>
      </c>
      <c r="D13" s="13">
        <f t="shared" si="9"/>
        <v>19488</v>
      </c>
      <c r="E13" s="14">
        <f t="shared" si="10"/>
        <v>23580.48</v>
      </c>
      <c r="G13" s="3">
        <v>2</v>
      </c>
      <c r="H13" s="12">
        <v>8514</v>
      </c>
      <c r="I13" s="13">
        <f t="shared" si="11"/>
        <v>17028</v>
      </c>
      <c r="J13" s="14">
        <f t="shared" si="12"/>
        <v>20603.88</v>
      </c>
      <c r="L13" s="3">
        <v>2</v>
      </c>
      <c r="M13" s="12">
        <v>8598</v>
      </c>
      <c r="N13" s="13">
        <f t="shared" si="13"/>
        <v>17196</v>
      </c>
      <c r="O13" s="14">
        <f t="shared" si="14"/>
        <v>20807.16</v>
      </c>
      <c r="P13" s="15"/>
      <c r="Q13" s="12">
        <f t="shared" si="0"/>
        <v>8952</v>
      </c>
      <c r="R13" s="13">
        <f t="shared" si="1"/>
        <v>17904</v>
      </c>
      <c r="S13" s="14">
        <f t="shared" si="15"/>
        <v>21663.84</v>
      </c>
    </row>
    <row r="14" spans="1:19" ht="21.75" customHeight="1" x14ac:dyDescent="0.25">
      <c r="A14" s="2" t="s">
        <v>6</v>
      </c>
      <c r="B14" s="21">
        <v>2</v>
      </c>
      <c r="C14" s="12">
        <v>9300</v>
      </c>
      <c r="D14" s="13">
        <f t="shared" si="9"/>
        <v>18600</v>
      </c>
      <c r="E14" s="14">
        <f t="shared" si="10"/>
        <v>22506</v>
      </c>
      <c r="G14" s="3">
        <v>2</v>
      </c>
      <c r="H14" s="12">
        <v>6629</v>
      </c>
      <c r="I14" s="13">
        <f t="shared" si="11"/>
        <v>13258</v>
      </c>
      <c r="J14" s="14">
        <f t="shared" si="12"/>
        <v>16042.18</v>
      </c>
      <c r="L14" s="3">
        <v>2</v>
      </c>
      <c r="M14" s="12">
        <v>8698</v>
      </c>
      <c r="N14" s="13">
        <f t="shared" si="13"/>
        <v>17396</v>
      </c>
      <c r="O14" s="14">
        <f t="shared" si="14"/>
        <v>21049.16</v>
      </c>
      <c r="P14" s="15"/>
      <c r="Q14" s="12">
        <f t="shared" si="0"/>
        <v>8209</v>
      </c>
      <c r="R14" s="13">
        <f t="shared" si="1"/>
        <v>16418</v>
      </c>
      <c r="S14" s="14">
        <f t="shared" si="15"/>
        <v>19865.78</v>
      </c>
    </row>
    <row r="15" spans="1:19" ht="21.75" customHeight="1" x14ac:dyDescent="0.25">
      <c r="A15" s="2" t="s">
        <v>7</v>
      </c>
      <c r="B15" s="21">
        <v>2</v>
      </c>
      <c r="C15" s="12">
        <v>10620</v>
      </c>
      <c r="D15" s="13">
        <f t="shared" si="9"/>
        <v>21240</v>
      </c>
      <c r="E15" s="14">
        <f t="shared" si="10"/>
        <v>25700.399999999998</v>
      </c>
      <c r="G15" s="3">
        <v>2</v>
      </c>
      <c r="H15" s="12">
        <v>10395</v>
      </c>
      <c r="I15" s="13">
        <f t="shared" si="11"/>
        <v>20790</v>
      </c>
      <c r="J15" s="14">
        <f t="shared" si="12"/>
        <v>25155.899999999998</v>
      </c>
      <c r="L15" s="3">
        <v>2</v>
      </c>
      <c r="M15" s="12">
        <v>9390</v>
      </c>
      <c r="N15" s="13">
        <f t="shared" si="13"/>
        <v>18780</v>
      </c>
      <c r="O15" s="14">
        <f t="shared" si="14"/>
        <v>22723.8</v>
      </c>
      <c r="P15" s="15"/>
      <c r="Q15" s="12">
        <f t="shared" si="0"/>
        <v>10135</v>
      </c>
      <c r="R15" s="13">
        <f t="shared" si="1"/>
        <v>20270</v>
      </c>
      <c r="S15" s="14">
        <f t="shared" si="15"/>
        <v>24526.7</v>
      </c>
    </row>
    <row r="16" spans="1:19" ht="21.75" customHeight="1" x14ac:dyDescent="0.25">
      <c r="A16" s="2" t="s">
        <v>8</v>
      </c>
      <c r="B16" s="21">
        <v>1</v>
      </c>
      <c r="C16" s="12">
        <v>49476</v>
      </c>
      <c r="D16" s="13">
        <f t="shared" si="9"/>
        <v>49476</v>
      </c>
      <c r="E16" s="14">
        <f t="shared" si="10"/>
        <v>59865.96</v>
      </c>
      <c r="G16" s="3">
        <v>1</v>
      </c>
      <c r="H16" s="12">
        <v>21780</v>
      </c>
      <c r="I16" s="13">
        <f t="shared" si="11"/>
        <v>21780</v>
      </c>
      <c r="J16" s="14">
        <f t="shared" si="12"/>
        <v>26353.8</v>
      </c>
      <c r="L16" s="3">
        <v>1</v>
      </c>
      <c r="M16" s="12">
        <v>41978</v>
      </c>
      <c r="N16" s="13">
        <f t="shared" si="13"/>
        <v>41978</v>
      </c>
      <c r="O16" s="14">
        <f t="shared" si="14"/>
        <v>50793.38</v>
      </c>
      <c r="P16" s="15"/>
      <c r="Q16" s="12">
        <f t="shared" si="0"/>
        <v>37744.666666666664</v>
      </c>
      <c r="R16" s="13">
        <f t="shared" si="1"/>
        <v>37744.666666666664</v>
      </c>
      <c r="S16" s="14">
        <f t="shared" si="15"/>
        <v>45671.046666666662</v>
      </c>
    </row>
    <row r="17" spans="1:19" ht="21.75" customHeight="1" x14ac:dyDescent="0.25">
      <c r="A17" s="2" t="s">
        <v>20</v>
      </c>
      <c r="B17" s="21">
        <v>1</v>
      </c>
      <c r="C17" s="12">
        <v>3000</v>
      </c>
      <c r="D17" s="13">
        <f t="shared" si="9"/>
        <v>3000</v>
      </c>
      <c r="E17" s="14">
        <f t="shared" si="10"/>
        <v>3630</v>
      </c>
      <c r="G17" s="3">
        <v>1</v>
      </c>
      <c r="H17" s="12"/>
      <c r="I17" s="13">
        <f t="shared" ref="I17:I19" si="16">G17*H17</f>
        <v>0</v>
      </c>
      <c r="J17" s="14">
        <f t="shared" ref="J17:J19" si="17">I17*1.21</f>
        <v>0</v>
      </c>
      <c r="L17" s="3">
        <v>1</v>
      </c>
      <c r="M17" s="12">
        <v>1900</v>
      </c>
      <c r="N17" s="13">
        <f t="shared" si="13"/>
        <v>1900</v>
      </c>
      <c r="O17" s="14">
        <f t="shared" si="14"/>
        <v>2299</v>
      </c>
      <c r="P17" s="15"/>
      <c r="Q17" s="12">
        <f t="shared" si="0"/>
        <v>1633.3333333333333</v>
      </c>
      <c r="R17" s="13">
        <f t="shared" si="1"/>
        <v>1633.3333333333333</v>
      </c>
      <c r="S17" s="14">
        <f t="shared" si="15"/>
        <v>1976.3333333333333</v>
      </c>
    </row>
    <row r="18" spans="1:19" ht="21.75" customHeight="1" x14ac:dyDescent="0.25">
      <c r="A18" s="2" t="s">
        <v>21</v>
      </c>
      <c r="B18" s="21">
        <v>2</v>
      </c>
      <c r="C18" s="12">
        <v>15000</v>
      </c>
      <c r="D18" s="13">
        <f t="shared" si="9"/>
        <v>30000</v>
      </c>
      <c r="E18" s="14">
        <f t="shared" si="10"/>
        <v>36300</v>
      </c>
      <c r="G18" s="3">
        <v>2</v>
      </c>
      <c r="H18" s="12"/>
      <c r="I18" s="13">
        <f t="shared" si="16"/>
        <v>0</v>
      </c>
      <c r="J18" s="14">
        <f t="shared" si="17"/>
        <v>0</v>
      </c>
      <c r="L18" s="3">
        <v>2</v>
      </c>
      <c r="M18" s="12">
        <v>13500</v>
      </c>
      <c r="N18" s="13">
        <f t="shared" si="13"/>
        <v>27000</v>
      </c>
      <c r="O18" s="14">
        <f t="shared" si="14"/>
        <v>32670</v>
      </c>
      <c r="P18" s="15"/>
      <c r="Q18" s="12">
        <f t="shared" si="0"/>
        <v>9500</v>
      </c>
      <c r="R18" s="13">
        <f t="shared" si="1"/>
        <v>19000</v>
      </c>
      <c r="S18" s="14">
        <f t="shared" si="15"/>
        <v>22990</v>
      </c>
    </row>
    <row r="19" spans="1:19" ht="21.75" customHeight="1" thickBot="1" x14ac:dyDescent="0.3">
      <c r="A19" s="2" t="s">
        <v>22</v>
      </c>
      <c r="B19" s="21">
        <v>1</v>
      </c>
      <c r="C19" s="12">
        <v>27000</v>
      </c>
      <c r="D19" s="13">
        <f t="shared" si="9"/>
        <v>27000</v>
      </c>
      <c r="E19" s="14">
        <f t="shared" si="10"/>
        <v>32670</v>
      </c>
      <c r="G19" s="3">
        <v>1</v>
      </c>
      <c r="H19" s="12">
        <v>13750</v>
      </c>
      <c r="I19" s="13">
        <f t="shared" si="16"/>
        <v>13750</v>
      </c>
      <c r="J19" s="14">
        <f t="shared" si="17"/>
        <v>16637.5</v>
      </c>
      <c r="L19" s="3">
        <v>1</v>
      </c>
      <c r="M19" s="12">
        <v>30500</v>
      </c>
      <c r="N19" s="13">
        <f t="shared" si="13"/>
        <v>30500</v>
      </c>
      <c r="O19" s="14">
        <f t="shared" si="14"/>
        <v>36905</v>
      </c>
      <c r="P19" s="15"/>
      <c r="Q19" s="12">
        <f t="shared" si="0"/>
        <v>23750</v>
      </c>
      <c r="R19" s="13">
        <f t="shared" si="1"/>
        <v>23750</v>
      </c>
      <c r="S19" s="14">
        <f t="shared" si="15"/>
        <v>28737.5</v>
      </c>
    </row>
    <row r="20" spans="1:19" ht="21.75" customHeight="1" x14ac:dyDescent="0.25">
      <c r="C20" s="6"/>
      <c r="D20" s="7" t="s">
        <v>19</v>
      </c>
      <c r="E20" s="10" t="s">
        <v>18</v>
      </c>
      <c r="H20" s="6"/>
      <c r="I20" s="7" t="s">
        <v>19</v>
      </c>
      <c r="J20" s="10" t="s">
        <v>18</v>
      </c>
      <c r="M20" s="6"/>
      <c r="N20" s="7" t="s">
        <v>19</v>
      </c>
      <c r="O20" s="10" t="s">
        <v>18</v>
      </c>
      <c r="Q20" s="6"/>
      <c r="R20" s="7" t="s">
        <v>19</v>
      </c>
      <c r="S20" s="10" t="s">
        <v>18</v>
      </c>
    </row>
    <row r="21" spans="1:19" ht="21.75" customHeight="1" thickBot="1" x14ac:dyDescent="0.3">
      <c r="C21" s="8"/>
      <c r="D21" s="17">
        <f>SUM(D3:D19)</f>
        <v>502410</v>
      </c>
      <c r="E21" s="18">
        <f>SUM(E3:E19)</f>
        <v>607916.1</v>
      </c>
      <c r="F21" s="15"/>
      <c r="G21" s="19"/>
      <c r="H21" s="20"/>
      <c r="I21" s="17">
        <f>SUM(I3:I19)</f>
        <v>361171</v>
      </c>
      <c r="J21" s="18">
        <f>SUM(J3:J19)</f>
        <v>437016.91</v>
      </c>
      <c r="K21" s="15"/>
      <c r="L21" s="19"/>
      <c r="M21" s="20"/>
      <c r="N21" s="17">
        <f>SUM(N3:N19)</f>
        <v>518255</v>
      </c>
      <c r="O21" s="18">
        <f>SUM(O3:O19)</f>
        <v>627088.54999999993</v>
      </c>
      <c r="P21" s="15"/>
      <c r="Q21" s="20"/>
      <c r="R21" s="17">
        <f>SUM(R3:R19)</f>
        <v>460612.00000000006</v>
      </c>
      <c r="S21" s="18">
        <f>SUM(S3:S19)</f>
        <v>557340.52</v>
      </c>
    </row>
    <row r="24" spans="1:19" ht="21.75" customHeight="1" x14ac:dyDescent="0.25">
      <c r="E24" s="11"/>
    </row>
    <row r="25" spans="1:19" ht="21.75" customHeight="1" x14ac:dyDescent="0.25">
      <c r="E25" s="11"/>
    </row>
  </sheetData>
  <mergeCells count="4">
    <mergeCell ref="B1:E1"/>
    <mergeCell ref="G1:J1"/>
    <mergeCell ref="L1:O1"/>
    <mergeCell ref="Q1:S1"/>
  </mergeCells>
  <pageMargins left="0.11811023622047245" right="0.11811023622047245" top="0.19685039370078741" bottom="0.19685039370078741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List1</vt:lpstr>
      <vt:lpstr>List2</vt:lpstr>
      <vt:lpstr>List1!Oblast_tisku</vt:lpstr>
      <vt:lpstr>List2!Oblast_tisku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2025-05-19T06:34:07Z</dcterms:modified>
</cp:coreProperties>
</file>