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25800" windowHeight="16440" activeTab="1"/>
  </bookViews>
  <sheets>
    <sheet name="9.1" sheetId="1" r:id="rId1"/>
    <sheet name="9.2" sheetId="2" r:id="rId2"/>
  </sheets>
  <externalReferences>
    <externalReference r:id="rId5"/>
  </externalReferences>
  <definedNames>
    <definedName name="CenaCelkem">#REF!</definedName>
    <definedName name="CenaCelkemBezDPH">#REF!</definedName>
    <definedName name="cisloobjektu">#REF!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ádrže" localSheetId="0">'[1]Vzorcování PO'!$R$1:$AB$8</definedName>
    <definedName name="nádrže" localSheetId="1">'[1]Vzorcování PO'!$R$1:$AB$8</definedName>
    <definedName name="nádrže">#REF!</definedName>
    <definedName name="nazevobjektu">#REF!</definedName>
    <definedName name="NazevStavebnihoRozpoctu">#REF!</definedName>
    <definedName name="oadresa">#REF!</definedName>
    <definedName name="okresy" localSheetId="0">'[1]Vzorcování PO'!$A$1:$N$14</definedName>
    <definedName name="okresy" localSheetId="1">'[1]Vzorcování PO'!$A$1:$N$14</definedName>
    <definedName name="okresy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9"/>
  <extLst/>
</workbook>
</file>

<file path=xl/sharedStrings.xml><?xml version="1.0" encoding="utf-8"?>
<sst xmlns="http://schemas.openxmlformats.org/spreadsheetml/2006/main" count="355" uniqueCount="172">
  <si>
    <t>POLOŽKOVÝ ROZPOČET STAVBY</t>
  </si>
  <si>
    <t>Objednatel</t>
  </si>
  <si>
    <t>Zhotovitel</t>
  </si>
  <si>
    <t>Rozpis ceny</t>
  </si>
  <si>
    <t>HSV</t>
  </si>
  <si>
    <t>Kč</t>
  </si>
  <si>
    <t>PSV</t>
  </si>
  <si>
    <t>MON</t>
  </si>
  <si>
    <t>Vedlejší náklady</t>
  </si>
  <si>
    <t>Ostatní náklady</t>
  </si>
  <si>
    <t>Celkem</t>
  </si>
  <si>
    <t>Rekapitulace daní</t>
  </si>
  <si>
    <t>Základ pro sníženou DPH</t>
  </si>
  <si>
    <t>15 %</t>
  </si>
  <si>
    <t>Snížená DPH</t>
  </si>
  <si>
    <t>Základ pro základní DPH</t>
  </si>
  <si>
    <t>21 %</t>
  </si>
  <si>
    <t>Základní DPH</t>
  </si>
  <si>
    <t>Zaokrouhlení</t>
  </si>
  <si>
    <t>Cena celkem s DPH</t>
  </si>
  <si>
    <t>V</t>
  </si>
  <si>
    <t>dne</t>
  </si>
  <si>
    <t>Za zhotovitele</t>
  </si>
  <si>
    <t>Za objednatele</t>
  </si>
  <si>
    <t>Číslo</t>
  </si>
  <si>
    <t>Položka</t>
  </si>
  <si>
    <t>Množství</t>
  </si>
  <si>
    <t>MJ</t>
  </si>
  <si>
    <t>Náklady v Kč bez DPH</t>
  </si>
  <si>
    <t>Náklady v Kč s DPH</t>
  </si>
  <si>
    <t>Kč/MJ</t>
  </si>
  <si>
    <t>Uznatelné</t>
  </si>
  <si>
    <t>Neuznatelné</t>
  </si>
  <si>
    <t>1.</t>
  </si>
  <si>
    <t>Materiál</t>
  </si>
  <si>
    <t>x</t>
  </si>
  <si>
    <t>1.1</t>
  </si>
  <si>
    <t>kus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</si>
  <si>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</si>
  <si>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</si>
  <si>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</si>
  <si>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</si>
  <si>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</si>
  <si>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</si>
  <si>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</si>
  <si>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</si>
  <si>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</si>
  <si>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</si>
  <si>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</si>
  <si>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</si>
  <si>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</si>
  <si>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r>
      <rPr>
        <sz val="11"/>
        <color theme="1"/>
        <rFont val="Calibri"/>
        <family val="2"/>
      </rPr>
      <t>Kabel silový 750 V CYKY 3 C x 1,5 mm</t>
    </r>
    <r>
      <rPr>
        <vertAlign val="superscript"/>
        <sz val="11"/>
        <color theme="1"/>
        <rFont val="Calibri"/>
        <family val="2"/>
      </rPr>
      <t>2</t>
    </r>
  </si>
  <si>
    <t>m</t>
  </si>
  <si>
    <t>1.15</t>
  </si>
  <si>
    <t>1.16</t>
  </si>
  <si>
    <t>Hybridní stykač 20A pro rozvaděč</t>
  </si>
  <si>
    <t>1.17</t>
  </si>
  <si>
    <t>Podružný elektromateriál pro zapojení svítidel</t>
  </si>
  <si>
    <t>2.</t>
  </si>
  <si>
    <t>Montážní práce</t>
  </si>
  <si>
    <t>2.1</t>
  </si>
  <si>
    <t>Montáž svítidla VO na výložník</t>
  </si>
  <si>
    <t>2.2</t>
  </si>
  <si>
    <t>2.3</t>
  </si>
  <si>
    <t>2.4</t>
  </si>
  <si>
    <t>Rekonstrukce RVO - dozbrojení stykači pro LED</t>
  </si>
  <si>
    <t>2.5</t>
  </si>
  <si>
    <t>2.6</t>
  </si>
  <si>
    <r>
      <rPr>
        <sz val="11"/>
        <color theme="1"/>
        <rFont val="Calibri"/>
        <family val="2"/>
      </rPr>
      <t>Montáž kabelu 750 V CYKY 3 C x 1,5 mm</t>
    </r>
    <r>
      <rPr>
        <vertAlign val="superscript"/>
        <sz val="11"/>
        <color theme="1"/>
        <rFont val="Calibri"/>
        <family val="2"/>
      </rPr>
      <t>2</t>
    </r>
  </si>
  <si>
    <t>2.7</t>
  </si>
  <si>
    <t>HZS, práce v tarifní třídě 8</t>
  </si>
  <si>
    <t>h</t>
  </si>
  <si>
    <t>2.8</t>
  </si>
  <si>
    <t>Montážní plošina, montáž svítidel</t>
  </si>
  <si>
    <t>2.9</t>
  </si>
  <si>
    <t>Demontáž stávajících svítidel a výložníků</t>
  </si>
  <si>
    <t>2.10</t>
  </si>
  <si>
    <t>2.11</t>
  </si>
  <si>
    <t>Demontáž stávající výzbroje RVO</t>
  </si>
  <si>
    <t>3.</t>
  </si>
  <si>
    <t>Ostatní</t>
  </si>
  <si>
    <t>3.1</t>
  </si>
  <si>
    <t>Vybudování zařízení staveniště</t>
  </si>
  <si>
    <t>kpl</t>
  </si>
  <si>
    <t>3.2</t>
  </si>
  <si>
    <t>Aktualizace pasportu VO</t>
  </si>
  <si>
    <t>3.3</t>
  </si>
  <si>
    <t>Ekologická likvidace svítidel a zdrojů</t>
  </si>
  <si>
    <t>3.4</t>
  </si>
  <si>
    <t>Vyhotovení protokolu o ověření osvětlenosti</t>
  </si>
  <si>
    <t>3.5</t>
  </si>
  <si>
    <t>Vyhotovení energetického posudku pro ZVA</t>
  </si>
  <si>
    <t>3.6</t>
  </si>
  <si>
    <t>Ubytování a doprava</t>
  </si>
  <si>
    <t>3.7</t>
  </si>
  <si>
    <t>TDZ</t>
  </si>
  <si>
    <t>3.8</t>
  </si>
  <si>
    <t>Zkoušky a revize včetně vyhotovení revizní zprávy</t>
  </si>
  <si>
    <t>3.9</t>
  </si>
  <si>
    <t>Doprava a manipulace s materiálem</t>
  </si>
  <si>
    <t>Podíl</t>
  </si>
  <si>
    <t>Bez DPH</t>
  </si>
  <si>
    <t>DPH 21 %</t>
  </si>
  <si>
    <t>Včetně DPH</t>
  </si>
  <si>
    <t>Celkové výdaje</t>
  </si>
  <si>
    <t>100%</t>
  </si>
  <si>
    <t>Způsobilé výdaje</t>
  </si>
  <si>
    <t>Nezpůsobilé výdaje</t>
  </si>
  <si>
    <t>Celková revitalizace veřejného osvětlení</t>
  </si>
  <si>
    <t>Město Turnov</t>
  </si>
  <si>
    <t>Antonína Dvořáka 335</t>
  </si>
  <si>
    <t>511 01 Turnov</t>
  </si>
  <si>
    <t>IČ 00276227</t>
  </si>
  <si>
    <t>DIČ CZ00276227</t>
  </si>
  <si>
    <t>Svítidlo LED - úsek 1, max. příkon 40 W, třída M5</t>
  </si>
  <si>
    <t>Svítidlo LED - úsek 2, max. příkon 30 W, třída M5</t>
  </si>
  <si>
    <t>Svítidlo LED - úsek 3, max. příkon 30 W, třída M5</t>
  </si>
  <si>
    <t>Svítidlo LED - úsek 4, max. příkon 50 W, třída M4</t>
  </si>
  <si>
    <t>Svítidlo LED - úsek 5, max. příkon 25 W, třída P4</t>
  </si>
  <si>
    <t>Svítidlo LED - úsek 7, max. příkon 30 W, třída M5</t>
  </si>
  <si>
    <t>1.18</t>
  </si>
  <si>
    <t>1.19</t>
  </si>
  <si>
    <t>1.20</t>
  </si>
  <si>
    <t>1.21</t>
  </si>
  <si>
    <t>1.22</t>
  </si>
  <si>
    <t>1.23</t>
  </si>
  <si>
    <t>Stožár VO silniční h = 8 m, D2 = 76 mm</t>
  </si>
  <si>
    <t>Výložník obloukový typ V 1/76 - 1500</t>
  </si>
  <si>
    <t>Svorka hromosvodová nad 2 šrouby /ST, SJ, SR, atd/, včetně dodávky svorky SP kovových částí d 3-12 mm</t>
  </si>
  <si>
    <t>Svorka hromosvodová nad 2 šrouby /ST, SJ, SR, atd/, včetně dodávky svorky SR 2b Fe pro pásek 30x4 mm</t>
  </si>
  <si>
    <t>Štítek na označení kabel. vývodu z PVC</t>
  </si>
  <si>
    <t xml:space="preserve">Kabelová spojka smrštitelná pro kabely AYKY a CYKY o různém průřezu </t>
  </si>
  <si>
    <t>Vedení uzemňovací v zemi V4A, D 8-10 mm, včetně drátu V4A 10 mm</t>
  </si>
  <si>
    <r>
      <t>Kabel silový s Cu jádrem 750 V CYKY 4x10 mm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pro naspojkování </t>
    </r>
  </si>
  <si>
    <t>Elektrovýzbroj stožáru pro 1 okruh SR481 minimálně IP33 včetně usazení</t>
  </si>
  <si>
    <t>Smrčťovací fólie včetně instalace</t>
  </si>
  <si>
    <t>Smrčťovací ZŽ izolace včetně instalace</t>
  </si>
  <si>
    <t xml:space="preserve">Termoplastický ochranný nátěr stožáru včetně nánosu </t>
  </si>
  <si>
    <t>2.12</t>
  </si>
  <si>
    <t>2.13</t>
  </si>
  <si>
    <t>2.14</t>
  </si>
  <si>
    <t>2.15</t>
  </si>
  <si>
    <t>2.16</t>
  </si>
  <si>
    <t>Pouzdrový základ "Šedý utopenec" 600x600, v.500</t>
  </si>
  <si>
    <t>Pouzdrový základ "Zelený utopenec" 800x800, v.1400</t>
  </si>
  <si>
    <t>Zához jámy, hornina třídy 3 - 4, upěchování a úprava povrchu</t>
  </si>
  <si>
    <t>Provizorní úprava terénu v přírodní hornině 3, ruční vyrovnání a zhutnění</t>
  </si>
  <si>
    <r>
      <t>m</t>
    </r>
    <r>
      <rPr>
        <vertAlign val="superscript"/>
        <sz val="11"/>
        <color theme="1"/>
        <rFont val="Calibri"/>
        <family val="2"/>
      </rPr>
      <t>2</t>
    </r>
  </si>
  <si>
    <t>Stožár osvětlovací ocelový délky do 12 m, včetně nákladů na autojeřáb</t>
  </si>
  <si>
    <t xml:space="preserve">Demontáž stávajícího stožáru VO, rozbití betonového základu, odpojení stavající kabeláže a další nespecifikované práce </t>
  </si>
  <si>
    <r>
      <t>Kabel CYKY-m 750 V 4 x 10 mm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volně uložený pro naspojkování </t>
    </r>
  </si>
  <si>
    <r>
      <t>Ukončení celoplast. kabelů zákl./pás.do 4x10 mm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a jejich naspojkování a AL kabelem</t>
    </r>
  </si>
  <si>
    <r>
      <t>Oprava jámy do 2 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pro stožár veřejného osvětlení, hor.3, ruční výkop jámy</t>
    </r>
  </si>
  <si>
    <t>3.10</t>
  </si>
  <si>
    <t>3.11</t>
  </si>
  <si>
    <t>3.12</t>
  </si>
  <si>
    <t>3.13</t>
  </si>
  <si>
    <t>Ekologická likvidace odpadů ze stavby (stožáry, beton ze základů, podružný elektromateriál atd.)</t>
  </si>
  <si>
    <t>Naložení a odvoz zeminy, odvoz na vzdálenost 5000 m</t>
  </si>
  <si>
    <r>
      <t>m</t>
    </r>
    <r>
      <rPr>
        <vertAlign val="superscript"/>
        <sz val="11"/>
        <color theme="1"/>
        <rFont val="Calibri"/>
        <family val="2"/>
      </rPr>
      <t>3</t>
    </r>
  </si>
  <si>
    <t>Geodetické zaměření skutečného provedení vč. PD</t>
  </si>
  <si>
    <t>Přirážka za podružný materiál  M 21, M 22</t>
  </si>
  <si>
    <t>%</t>
  </si>
  <si>
    <t>Svítidlo LED - úsek 6, max. příkon 25 W</t>
  </si>
  <si>
    <t>Stožár VO silniční kuželový h = 5 m, D2 = 60 mm</t>
  </si>
  <si>
    <t>Výložník UD 1/60 - 500 mm</t>
  </si>
  <si>
    <t>1.24</t>
  </si>
  <si>
    <t>Rekonstrukce 27 ks stožárů o výšce 5 m se týká stožárů v úseku 501.</t>
  </si>
  <si>
    <t>Rekonstrukce 11 ks stožárů o výšce 8 m se týká stožárů v úseku 101.</t>
  </si>
  <si>
    <t>3.14</t>
  </si>
  <si>
    <t>Revize uzemnění v betonových patkách stožárů VO</t>
  </si>
  <si>
    <t>Obchodní název nabízeného plnění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</si>
</sst>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sz val="12"/>
      <color rgb="FF0070C0"/>
      <name val="Calibri"/>
      <family val="2"/>
    </font>
    <font>
      <b/>
      <sz val="12"/>
      <color rgb="FF8496B0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1"/>
      <color rgb="FF8496B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8"/>
      <name val="Calibri"/>
      <family val="2"/>
      <scheme val="minor"/>
    </font>
    <font>
      <b/>
      <sz val="10"/>
      <color theme="1"/>
      <name val="Cambria"/>
      <family val="1"/>
    </font>
    <font>
      <sz val="11"/>
      <color theme="1"/>
      <name val="Cambria"/>
      <family val="1"/>
    </font>
  </fonts>
  <fills count="5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5B9BD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7" fillId="0" borderId="6" xfId="0" applyFont="1" applyBorder="1"/>
    <xf numFmtId="0" fontId="13" fillId="0" borderId="0" xfId="0" applyFont="1" applyBorder="1" applyAlignment="1">
      <alignment horizontal="left" vertical="center"/>
    </xf>
    <xf numFmtId="0" fontId="7" fillId="0" borderId="0" xfId="0" applyFont="1" applyBorder="1"/>
    <xf numFmtId="4" fontId="13" fillId="0" borderId="7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/>
    <xf numFmtId="0" fontId="2" fillId="0" borderId="2" xfId="0" applyFont="1" applyBorder="1" applyAlignment="1">
      <alignment horizontal="left" vertical="center"/>
    </xf>
    <xf numFmtId="0" fontId="7" fillId="0" borderId="2" xfId="0" applyFont="1" applyBorder="1"/>
    <xf numFmtId="4" fontId="2" fillId="0" borderId="8" xfId="0" applyNumberFormat="1" applyFont="1" applyBorder="1" applyAlignment="1">
      <alignment horizontal="right" vertical="center"/>
    </xf>
    <xf numFmtId="0" fontId="7" fillId="0" borderId="3" xfId="0" applyFont="1" applyBorder="1"/>
    <xf numFmtId="0" fontId="7" fillId="0" borderId="9" xfId="0" applyFont="1" applyBorder="1"/>
    <xf numFmtId="0" fontId="2" fillId="0" borderId="3" xfId="0" applyFont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/>
    <xf numFmtId="0" fontId="2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0" fontId="0" fillId="0" borderId="0" xfId="0"/>
    <xf numFmtId="0" fontId="7" fillId="0" borderId="6" xfId="0" applyFont="1" applyBorder="1"/>
    <xf numFmtId="4" fontId="5" fillId="0" borderId="8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/>
    <xf numFmtId="0" fontId="7" fillId="0" borderId="1" xfId="0" applyFont="1" applyBorder="1"/>
    <xf numFmtId="4" fontId="5" fillId="2" borderId="0" xfId="0" applyNumberFormat="1" applyFont="1" applyFill="1" applyBorder="1" applyAlignment="1">
      <alignment horizontal="right" vertical="center"/>
    </xf>
    <xf numFmtId="0" fontId="7" fillId="0" borderId="1" xfId="0" applyFont="1" applyBorder="1"/>
    <xf numFmtId="0" fontId="5" fillId="2" borderId="0" xfId="0" applyFont="1" applyFill="1" applyBorder="1" applyAlignment="1">
      <alignment horizontal="center" vertical="center"/>
    </xf>
    <xf numFmtId="0" fontId="7" fillId="0" borderId="6" xfId="0" applyFont="1" applyBorder="1"/>
    <xf numFmtId="49" fontId="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7" fillId="0" borderId="5" xfId="0" applyFont="1" applyBorder="1"/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13" fillId="0" borderId="4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13" fillId="3" borderId="4" xfId="0" applyNumberFormat="1" applyFont="1" applyFill="1" applyBorder="1" applyAlignment="1">
      <alignment horizontal="right" vertical="center"/>
    </xf>
    <xf numFmtId="49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4" fontId="13" fillId="3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justify" vertical="center"/>
    </xf>
    <xf numFmtId="0" fontId="13" fillId="3" borderId="4" xfId="0" applyFont="1" applyFill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1" fontId="12" fillId="0" borderId="4" xfId="0" applyNumberFormat="1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2" fontId="13" fillId="3" borderId="2" xfId="0" applyNumberFormat="1" applyFont="1" applyFill="1" applyBorder="1" applyAlignment="1">
      <alignment horizontal="center" vertical="center"/>
    </xf>
    <xf numFmtId="2" fontId="13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wrapText="1"/>
    </xf>
    <xf numFmtId="0" fontId="7" fillId="0" borderId="5" xfId="0" applyFont="1" applyBorder="1" applyAlignment="1">
      <alignment horizontal="justify" wrapText="1"/>
    </xf>
    <xf numFmtId="9" fontId="1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4" fontId="12" fillId="0" borderId="8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22" fillId="4" borderId="17" xfId="20" applyFont="1" applyFill="1" applyBorder="1" applyAlignment="1">
      <alignment horizontal="center" vertical="center" wrapText="1"/>
      <protection/>
    </xf>
    <xf numFmtId="0" fontId="22" fillId="4" borderId="18" xfId="20" applyFont="1" applyFill="1" applyBorder="1" applyAlignment="1">
      <alignment horizontal="center" vertical="center" wrapText="1"/>
      <protection/>
    </xf>
    <xf numFmtId="0" fontId="22" fillId="4" borderId="19" xfId="20" applyFont="1" applyFill="1" applyBorder="1" applyAlignment="1">
      <alignment horizontal="center" vertical="center" wrapText="1"/>
      <protection/>
    </xf>
    <xf numFmtId="0" fontId="23" fillId="0" borderId="20" xfId="20" applyFont="1" applyBorder="1" applyAlignment="1">
      <alignment vertical="center"/>
      <protection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12" fillId="0" borderId="2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color rgb="FFC55A11"/>
      </font>
      <fill>
        <patternFill patternType="solid">
          <fgColor rgb="FFF7CAAC"/>
          <bgColor rgb="FFF7CAAC"/>
        </patternFill>
      </fill>
      <border/>
    </dxf>
    <dxf>
      <font>
        <b/>
        <color rgb="FFC55A11"/>
      </font>
      <fill>
        <patternFill patternType="solid">
          <fgColor rgb="FFF7CAAC"/>
          <bgColor rgb="FFF7CAA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vt\Downloads\2275_Divi&#353;\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cování PO"/>
      <sheetName val="Vzorcování TP"/>
      <sheetName val="Doplň"/>
      <sheetName val="PřípravaTZ"/>
      <sheetName val="škrtacObjednávkaOP+ADMINISTRACE"/>
      <sheetName val="TZ"/>
      <sheetName val="Cenová nabídka"/>
      <sheetName val="OP Zálivka"/>
      <sheetName val="OP WC+Zálivka"/>
      <sheetName val="OP Šedé vody"/>
      <sheetName val="SoD_New"/>
      <sheetName val="Příloha k SoD"/>
      <sheetName val="Předávací protokol"/>
      <sheetName val="SoD"/>
      <sheetName val="List1"/>
    </sheetNames>
    <sheetDataSet>
      <sheetData sheetId="0">
        <row r="1">
          <cell r="A1" t="str">
            <v>Hlavní město Praha</v>
          </cell>
          <cell r="B1" t="str">
            <v>Jihočeský</v>
          </cell>
          <cell r="C1" t="str">
            <v>Jihomoravský</v>
          </cell>
          <cell r="D1" t="str">
            <v>Karlovarský</v>
          </cell>
          <cell r="E1" t="str">
            <v>Vysočina</v>
          </cell>
          <cell r="F1" t="str">
            <v>Královéhradecký</v>
          </cell>
          <cell r="G1" t="str">
            <v>Liberecký</v>
          </cell>
          <cell r="H1" t="str">
            <v>Moravskoslezský</v>
          </cell>
          <cell r="I1" t="str">
            <v>Olomoucký</v>
          </cell>
          <cell r="J1" t="str">
            <v>Pardubický</v>
          </cell>
          <cell r="K1" t="str">
            <v>Plzeňský</v>
          </cell>
          <cell r="L1" t="str">
            <v>Středočeský</v>
          </cell>
          <cell r="M1" t="str">
            <v>Ústecký</v>
          </cell>
          <cell r="N1" t="str">
            <v>Zlínský</v>
          </cell>
          <cell r="R1" t="str">
            <v>SINEKO s.r.o.</v>
          </cell>
          <cell r="S1" t="str">
            <v>IRRIGA s.ro.</v>
          </cell>
          <cell r="T1" t="str">
            <v>Gluc PBS s.r.o.</v>
          </cell>
          <cell r="U1" t="str">
            <v>Špaček plast s.r.o.</v>
          </cell>
          <cell r="V1" t="str">
            <v>ELKOPLAST CZ, s.r.o.</v>
          </cell>
          <cell r="W1" t="str">
            <v>Pagáč Plasty</v>
          </cell>
          <cell r="X1" t="str">
            <v>MRAVEC PLAST s.r.o.</v>
          </cell>
          <cell r="Y1" t="str">
            <v>NAŠE JÍMKY s.r.o.</v>
          </cell>
          <cell r="Z1" t="str">
            <v>Vybere žadatel</v>
          </cell>
        </row>
        <row r="2">
          <cell r="A2" t="str">
            <v>-</v>
          </cell>
          <cell r="B2" t="str">
            <v>České Budějovice</v>
          </cell>
          <cell r="C2" t="str">
            <v>Blansko</v>
          </cell>
          <cell r="D2" t="str">
            <v>Cheb</v>
          </cell>
          <cell r="E2" t="str">
            <v>Havlíčkův Brod</v>
          </cell>
          <cell r="F2" t="str">
            <v>Hradec Králové</v>
          </cell>
          <cell r="G2" t="str">
            <v>Česká Lípa</v>
          </cell>
          <cell r="H2" t="str">
            <v>Bruntál</v>
          </cell>
          <cell r="I2" t="str">
            <v>Jeseník</v>
          </cell>
          <cell r="J2" t="str">
            <v>Chrudim</v>
          </cell>
          <cell r="K2" t="str">
            <v>Domažlice</v>
          </cell>
          <cell r="L2" t="str">
            <v>Benešov</v>
          </cell>
          <cell r="M2" t="str">
            <v>Děčín</v>
          </cell>
          <cell r="N2" t="str">
            <v>Kroměříž</v>
          </cell>
          <cell r="R2" t="str">
            <v>1x akumulační nádrž NAUTILUS o celkovém objemu 3 m3</v>
          </cell>
          <cell r="S2" t="str">
            <v>dopsat ručně dle typu</v>
          </cell>
          <cell r="T2" t="str">
            <v>dopsat ručně dle typu</v>
          </cell>
          <cell r="U2" t="str">
            <v>dopsat ručně dle typu</v>
          </cell>
          <cell r="V2" t="str">
            <v>dopsat ručně dle typu</v>
          </cell>
          <cell r="W2" t="str">
            <v>dopsat ručně dle typu</v>
          </cell>
          <cell r="X2" t="str">
            <v>dopsat ručně dle typu</v>
          </cell>
          <cell r="Y2" t="str">
            <v>dopsat ručně dle typu</v>
          </cell>
          <cell r="Z2" t="str">
            <v>1x akumulační nádrž o minimálním objemu XYZ m3</v>
          </cell>
        </row>
        <row r="3">
          <cell r="B3" t="str">
            <v>Český Krumlov</v>
          </cell>
          <cell r="C3" t="str">
            <v>Brno-město</v>
          </cell>
          <cell r="D3" t="str">
            <v>Karlovy Vary</v>
          </cell>
          <cell r="E3" t="str">
            <v>Jihlava</v>
          </cell>
          <cell r="F3" t="str">
            <v>Jičín</v>
          </cell>
          <cell r="G3" t="str">
            <v>Jablonec nad Nisou</v>
          </cell>
          <cell r="H3" t="str">
            <v>Frýdek-Místek</v>
          </cell>
          <cell r="I3" t="str">
            <v>Olomouc</v>
          </cell>
          <cell r="J3" t="str">
            <v>Pardubice</v>
          </cell>
          <cell r="K3" t="str">
            <v>Klatovy</v>
          </cell>
          <cell r="L3" t="str">
            <v>Beroun</v>
          </cell>
          <cell r="M3" t="str">
            <v>Chomutov</v>
          </cell>
          <cell r="N3" t="str">
            <v>Uherské Hradiště</v>
          </cell>
          <cell r="R3" t="str">
            <v>1x akumulační nádrž NAUTILUS o celkovém objemu 5 m3</v>
          </cell>
        </row>
        <row r="4">
          <cell r="B4" t="str">
            <v>Jindřichův Hradec</v>
          </cell>
          <cell r="C4" t="str">
            <v>Brno-venkov</v>
          </cell>
          <cell r="D4" t="str">
            <v>Sokolov</v>
          </cell>
          <cell r="E4" t="str">
            <v>Pelhřimov</v>
          </cell>
          <cell r="F4" t="str">
            <v>Náchod</v>
          </cell>
          <cell r="G4" t="str">
            <v>Liberec</v>
          </cell>
          <cell r="H4" t="str">
            <v>Karviná</v>
          </cell>
          <cell r="I4" t="str">
            <v>Prostějov</v>
          </cell>
          <cell r="J4" t="str">
            <v>Svitavy</v>
          </cell>
          <cell r="K4" t="str">
            <v>Plzeň-jih</v>
          </cell>
          <cell r="L4" t="str">
            <v>Kladno</v>
          </cell>
          <cell r="M4" t="str">
            <v>Litoměřice</v>
          </cell>
          <cell r="N4" t="str">
            <v>Vsetín</v>
          </cell>
          <cell r="R4" t="str">
            <v>1x akumulační nádrž NAUTILUS o celkovém objemu 6 m3</v>
          </cell>
        </row>
        <row r="5">
          <cell r="B5" t="str">
            <v>Písek</v>
          </cell>
          <cell r="C5" t="str">
            <v>Břeclav</v>
          </cell>
          <cell r="E5" t="str">
            <v>Třebíč</v>
          </cell>
          <cell r="F5" t="str">
            <v>Rychnov nad Kněžnou</v>
          </cell>
          <cell r="G5" t="str">
            <v>Semily</v>
          </cell>
          <cell r="H5" t="str">
            <v>Nový Jičín</v>
          </cell>
          <cell r="I5" t="str">
            <v>Přerov</v>
          </cell>
          <cell r="J5" t="str">
            <v>Ústí nad Orlicí</v>
          </cell>
          <cell r="K5" t="str">
            <v>Plzeň-město</v>
          </cell>
          <cell r="L5" t="str">
            <v>Kolín</v>
          </cell>
          <cell r="M5" t="str">
            <v>Louny</v>
          </cell>
          <cell r="N5" t="str">
            <v>Zlín</v>
          </cell>
          <cell r="R5" t="str">
            <v>1x akumulační nádrž NAUTILUS o celkovém objemu 7 m3</v>
          </cell>
        </row>
        <row r="6">
          <cell r="B6" t="str">
            <v>Prachatice</v>
          </cell>
          <cell r="C6" t="str">
            <v>Hodonín</v>
          </cell>
          <cell r="E6" t="str">
            <v>Žďár nad Sázavou</v>
          </cell>
          <cell r="F6" t="str">
            <v>Trutnov</v>
          </cell>
          <cell r="H6" t="str">
            <v>Opava</v>
          </cell>
          <cell r="I6" t="str">
            <v>Šumperk</v>
          </cell>
          <cell r="K6" t="str">
            <v>Plzeň-sever</v>
          </cell>
          <cell r="L6" t="str">
            <v>Kutná Hora</v>
          </cell>
          <cell r="M6" t="str">
            <v>Most</v>
          </cell>
          <cell r="R6" t="str">
            <v>1x akumulační nádrž NAUTILUS o celkovém objemu 9 m3</v>
          </cell>
        </row>
        <row r="7">
          <cell r="B7" t="str">
            <v>Strakonice</v>
          </cell>
          <cell r="C7" t="str">
            <v>Vyškov</v>
          </cell>
          <cell r="H7" t="str">
            <v>Ostrava-město</v>
          </cell>
          <cell r="K7" t="str">
            <v>Rokycany</v>
          </cell>
          <cell r="L7" t="str">
            <v>Mělník</v>
          </cell>
          <cell r="M7" t="str">
            <v>Teplice</v>
          </cell>
          <cell r="R7" t="str">
            <v>1x akumulační nádrž NAUTILUS o celkovém objemu12 m3</v>
          </cell>
        </row>
        <row r="8">
          <cell r="B8" t="str">
            <v>Tábor</v>
          </cell>
          <cell r="C8" t="str">
            <v>Znojmo</v>
          </cell>
          <cell r="K8" t="str">
            <v>Tachov</v>
          </cell>
          <cell r="L8" t="str">
            <v>Mladá Boleslav</v>
          </cell>
          <cell r="M8" t="str">
            <v>Ústí nad Labem</v>
          </cell>
        </row>
        <row r="9">
          <cell r="L9" t="str">
            <v>Nymburk</v>
          </cell>
        </row>
        <row r="10">
          <cell r="L10" t="str">
            <v>Praha-východ</v>
          </cell>
        </row>
        <row r="11">
          <cell r="L11" t="str">
            <v>Praha-západ</v>
          </cell>
        </row>
        <row r="12">
          <cell r="L12" t="str">
            <v>Příbram</v>
          </cell>
        </row>
        <row r="13">
          <cell r="L13" t="str">
            <v>Rakovník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000"/>
  <sheetViews>
    <sheetView view="pageLayout" zoomScale="85" zoomScalePageLayoutView="85" workbookViewId="0" topLeftCell="A1">
      <selection activeCell="T40" sqref="T40"/>
    </sheetView>
  </sheetViews>
  <sheetFormatPr defaultColWidth="14.421875" defaultRowHeight="15" customHeight="1"/>
  <cols>
    <col min="1" max="25" width="3.421875" style="0" customWidth="1"/>
    <col min="26" max="27" width="3.57421875" style="0" customWidth="1"/>
    <col min="28" max="28" width="9.8515625" style="0" customWidth="1"/>
  </cols>
  <sheetData>
    <row r="1" spans="1:28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108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tr">
        <f>C7</f>
        <v>Město Turnov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>
      <c r="A6" s="1"/>
      <c r="B6" s="1"/>
      <c r="C6" s="4" t="s">
        <v>1</v>
      </c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6" t="s">
        <v>2</v>
      </c>
      <c r="S6" s="1"/>
      <c r="T6" s="1"/>
      <c r="U6" s="1"/>
      <c r="V6" s="1"/>
      <c r="W6" s="1"/>
      <c r="X6" s="1"/>
      <c r="Y6" s="1"/>
      <c r="Z6" s="1"/>
      <c r="AA6" s="1"/>
      <c r="AB6" s="7"/>
    </row>
    <row r="7" spans="1:28" ht="15.75" customHeight="1">
      <c r="A7" s="1"/>
      <c r="B7" s="1"/>
      <c r="C7" s="5" t="s">
        <v>109</v>
      </c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58"/>
      <c r="S7" s="59"/>
      <c r="T7" s="59"/>
      <c r="U7" s="59"/>
      <c r="V7" s="59"/>
      <c r="W7" s="1"/>
      <c r="X7" s="1"/>
      <c r="Y7" s="1"/>
      <c r="Z7" s="1"/>
      <c r="AA7" s="1"/>
      <c r="AB7" s="7"/>
    </row>
    <row r="8" spans="1:28" ht="15.75" customHeight="1">
      <c r="A8" s="1"/>
      <c r="B8" s="1"/>
      <c r="C8" s="8" t="s">
        <v>110</v>
      </c>
      <c r="D8" s="8"/>
      <c r="E8" s="8"/>
      <c r="F8" s="8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60"/>
      <c r="S8" s="61"/>
      <c r="T8" s="61"/>
      <c r="U8" s="61"/>
      <c r="V8" s="61"/>
      <c r="W8" s="1"/>
      <c r="X8" s="1"/>
      <c r="Y8" s="1"/>
      <c r="Z8" s="1"/>
      <c r="AA8" s="1"/>
      <c r="AB8" s="1"/>
    </row>
    <row r="9" spans="1:28" ht="15.75" customHeight="1">
      <c r="A9" s="1"/>
      <c r="B9" s="1"/>
      <c r="C9" s="8" t="s">
        <v>111</v>
      </c>
      <c r="D9" s="8"/>
      <c r="E9" s="8"/>
      <c r="F9" s="8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60"/>
      <c r="S9" s="61"/>
      <c r="T9" s="61"/>
      <c r="U9" s="61"/>
      <c r="V9" s="61"/>
      <c r="W9" s="1"/>
      <c r="X9" s="1"/>
      <c r="Y9" s="1"/>
      <c r="Z9" s="1"/>
      <c r="AA9" s="1"/>
      <c r="AB9" s="7"/>
    </row>
    <row r="10" spans="1:28" ht="15.75" customHeight="1">
      <c r="A10" s="1"/>
      <c r="B10" s="1"/>
      <c r="C10" s="8" t="s">
        <v>112</v>
      </c>
      <c r="D10" s="8"/>
      <c r="E10" s="8"/>
      <c r="F10" s="8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60"/>
      <c r="S10" s="61"/>
      <c r="T10" s="61"/>
      <c r="U10" s="61"/>
      <c r="V10" s="61"/>
      <c r="W10" s="1"/>
      <c r="X10" s="1"/>
      <c r="Y10" s="1"/>
      <c r="Z10" s="1"/>
      <c r="AA10" s="1"/>
      <c r="AB10" s="1"/>
    </row>
    <row r="11" spans="1:28" ht="15.75" customHeight="1">
      <c r="A11" s="1"/>
      <c r="B11" s="1"/>
      <c r="C11" s="8" t="s">
        <v>113</v>
      </c>
      <c r="D11" s="8"/>
      <c r="E11" s="8"/>
      <c r="F11" s="8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60"/>
      <c r="S11" s="61"/>
      <c r="T11" s="61"/>
      <c r="U11" s="61"/>
      <c r="V11" s="61"/>
      <c r="W11" s="1"/>
      <c r="X11" s="1"/>
      <c r="Y11" s="1"/>
      <c r="Z11" s="1"/>
      <c r="AA11" s="1"/>
      <c r="AB11" s="9"/>
    </row>
    <row r="12" spans="1:28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1"/>
      <c r="B13" s="6" t="s">
        <v>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>
      <c r="A14" s="1"/>
      <c r="B14" s="68" t="s">
        <v>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6"/>
      <c r="Q14" s="62">
        <v>0</v>
      </c>
      <c r="R14" s="63"/>
      <c r="S14" s="63"/>
      <c r="T14" s="63"/>
      <c r="U14" s="63"/>
      <c r="V14" s="63"/>
      <c r="W14" s="65" t="s">
        <v>5</v>
      </c>
      <c r="X14" s="66"/>
      <c r="Y14" s="1"/>
      <c r="Z14" s="1"/>
      <c r="AA14" s="1"/>
      <c r="AB14" s="1"/>
    </row>
    <row r="15" spans="1:28" ht="15" customHeight="1">
      <c r="A15" s="1"/>
      <c r="B15" s="6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7"/>
      <c r="Q15" s="64"/>
      <c r="R15" s="59"/>
      <c r="S15" s="59"/>
      <c r="T15" s="59"/>
      <c r="U15" s="59"/>
      <c r="V15" s="59"/>
      <c r="W15" s="59"/>
      <c r="X15" s="67"/>
      <c r="Y15" s="1"/>
      <c r="Z15" s="1"/>
      <c r="AA15" s="1"/>
      <c r="AB15" s="1"/>
    </row>
    <row r="16" spans="1:28" ht="15" customHeight="1">
      <c r="A16" s="1"/>
      <c r="B16" s="68" t="s">
        <v>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6"/>
      <c r="Q16" s="62">
        <v>0</v>
      </c>
      <c r="R16" s="63"/>
      <c r="S16" s="63"/>
      <c r="T16" s="63"/>
      <c r="U16" s="63"/>
      <c r="V16" s="63"/>
      <c r="W16" s="65" t="s">
        <v>5</v>
      </c>
      <c r="X16" s="66"/>
      <c r="Y16" s="1"/>
      <c r="Z16" s="1"/>
      <c r="AA16" s="1"/>
      <c r="AB16" s="1"/>
    </row>
    <row r="17" spans="1:28" ht="15" customHeight="1">
      <c r="A17" s="1"/>
      <c r="B17" s="64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7"/>
      <c r="Q17" s="64"/>
      <c r="R17" s="59"/>
      <c r="S17" s="59"/>
      <c r="T17" s="59"/>
      <c r="U17" s="59"/>
      <c r="V17" s="59"/>
      <c r="W17" s="59"/>
      <c r="X17" s="67"/>
      <c r="Y17" s="1"/>
      <c r="Z17" s="1"/>
      <c r="AA17" s="1"/>
      <c r="AB17" s="1"/>
    </row>
    <row r="18" spans="1:28" ht="15" customHeight="1">
      <c r="A18" s="1"/>
      <c r="B18" s="68" t="s">
        <v>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6"/>
      <c r="Q18" s="62">
        <f>SUM('9.2'!Z5:AG5,'9.2'!Z30:AG30)</f>
        <v>0</v>
      </c>
      <c r="R18" s="63"/>
      <c r="S18" s="63"/>
      <c r="T18" s="63"/>
      <c r="U18" s="63"/>
      <c r="V18" s="63"/>
      <c r="W18" s="65" t="s">
        <v>5</v>
      </c>
      <c r="X18" s="66"/>
      <c r="Y18" s="1"/>
      <c r="Z18" s="1"/>
      <c r="AA18" s="1"/>
      <c r="AB18" s="1"/>
    </row>
    <row r="19" spans="1:28" ht="15" customHeight="1">
      <c r="A19" s="1"/>
      <c r="B19" s="64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7"/>
      <c r="Q19" s="64"/>
      <c r="R19" s="59"/>
      <c r="S19" s="59"/>
      <c r="T19" s="59"/>
      <c r="U19" s="59"/>
      <c r="V19" s="59"/>
      <c r="W19" s="59"/>
      <c r="X19" s="67"/>
      <c r="Y19" s="1"/>
      <c r="Z19" s="1"/>
      <c r="AA19" s="1"/>
      <c r="AB19" s="1"/>
    </row>
    <row r="20" spans="1:28" ht="15" customHeight="1">
      <c r="A20" s="1"/>
      <c r="B20" s="68" t="s">
        <v>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6"/>
      <c r="Q20" s="62">
        <v>0</v>
      </c>
      <c r="R20" s="63"/>
      <c r="S20" s="63"/>
      <c r="T20" s="63"/>
      <c r="U20" s="63"/>
      <c r="V20" s="63"/>
      <c r="W20" s="65" t="s">
        <v>5</v>
      </c>
      <c r="X20" s="66"/>
      <c r="Y20" s="1"/>
      <c r="Z20" s="1"/>
      <c r="AA20" s="1"/>
      <c r="AB20" s="1"/>
    </row>
    <row r="21" spans="1:28" ht="15" customHeight="1">
      <c r="A21" s="1"/>
      <c r="B21" s="6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7"/>
      <c r="Q21" s="64"/>
      <c r="R21" s="59"/>
      <c r="S21" s="59"/>
      <c r="T21" s="59"/>
      <c r="U21" s="59"/>
      <c r="V21" s="59"/>
      <c r="W21" s="59"/>
      <c r="X21" s="67"/>
      <c r="Y21" s="1"/>
      <c r="Z21" s="1"/>
      <c r="AA21" s="1"/>
      <c r="AB21" s="7"/>
    </row>
    <row r="22" spans="1:28" ht="15" customHeight="1">
      <c r="A22" s="1"/>
      <c r="B22" s="68" t="s">
        <v>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6"/>
      <c r="Q22" s="62">
        <f>'9.2'!Z47+'9.2'!AD47</f>
        <v>0</v>
      </c>
      <c r="R22" s="63"/>
      <c r="S22" s="63"/>
      <c r="T22" s="63"/>
      <c r="U22" s="63"/>
      <c r="V22" s="63"/>
      <c r="W22" s="65" t="s">
        <v>5</v>
      </c>
      <c r="X22" s="66"/>
      <c r="Y22" s="1"/>
      <c r="Z22" s="1"/>
      <c r="AA22" s="1"/>
      <c r="AB22" s="7"/>
    </row>
    <row r="23" spans="1:28" ht="15" customHeight="1">
      <c r="A23" s="1"/>
      <c r="B23" s="64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7"/>
      <c r="Q23" s="64"/>
      <c r="R23" s="59"/>
      <c r="S23" s="59"/>
      <c r="T23" s="59"/>
      <c r="U23" s="59"/>
      <c r="V23" s="59"/>
      <c r="W23" s="59"/>
      <c r="X23" s="67"/>
      <c r="Y23" s="1"/>
      <c r="Z23" s="1"/>
      <c r="AA23" s="1"/>
      <c r="AB23" s="1"/>
    </row>
    <row r="24" spans="1:28" ht="15" customHeight="1">
      <c r="A24" s="1"/>
      <c r="B24" s="69" t="s">
        <v>10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6"/>
      <c r="Q24" s="74">
        <f>SUM(Q14:V23)</f>
        <v>0</v>
      </c>
      <c r="R24" s="63"/>
      <c r="S24" s="63"/>
      <c r="T24" s="63"/>
      <c r="U24" s="63"/>
      <c r="V24" s="63"/>
      <c r="W24" s="75" t="s">
        <v>5</v>
      </c>
      <c r="X24" s="66"/>
      <c r="Y24" s="1"/>
      <c r="Z24" s="1"/>
      <c r="AA24" s="1"/>
      <c r="AB24" s="1"/>
    </row>
    <row r="25" spans="1:28" ht="15" customHeight="1">
      <c r="A25" s="1"/>
      <c r="B25" s="64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7"/>
      <c r="Q25" s="64"/>
      <c r="R25" s="59"/>
      <c r="S25" s="59"/>
      <c r="T25" s="59"/>
      <c r="U25" s="59"/>
      <c r="V25" s="59"/>
      <c r="W25" s="59"/>
      <c r="X25" s="67"/>
      <c r="Y25" s="1"/>
      <c r="Z25" s="1"/>
      <c r="AA25" s="1"/>
      <c r="AB25" s="1"/>
    </row>
    <row r="26" spans="1:28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0"/>
      <c r="R26" s="10"/>
      <c r="S26" s="10"/>
      <c r="T26" s="10"/>
      <c r="U26" s="10"/>
      <c r="V26" s="10"/>
      <c r="W26" s="1"/>
      <c r="X26" s="1"/>
      <c r="Y26" s="1"/>
      <c r="Z26" s="1"/>
      <c r="AA26" s="1"/>
      <c r="AB26" s="1"/>
    </row>
    <row r="27" spans="1:28" ht="15.75" customHeight="1">
      <c r="A27" s="1"/>
      <c r="B27" s="6" t="s">
        <v>11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0"/>
      <c r="R27" s="10"/>
      <c r="S27" s="10"/>
      <c r="T27" s="10"/>
      <c r="U27" s="10"/>
      <c r="V27" s="10"/>
      <c r="W27" s="1"/>
      <c r="X27" s="1"/>
      <c r="Y27" s="1"/>
      <c r="Z27" s="1"/>
      <c r="AA27" s="1"/>
      <c r="AB27" s="1"/>
    </row>
    <row r="28" spans="1:28" ht="15.75" customHeight="1">
      <c r="A28" s="1"/>
      <c r="B28" s="68" t="s">
        <v>12</v>
      </c>
      <c r="C28" s="63"/>
      <c r="D28" s="63"/>
      <c r="E28" s="63"/>
      <c r="F28" s="63"/>
      <c r="G28" s="63"/>
      <c r="H28" s="63"/>
      <c r="I28" s="63"/>
      <c r="J28" s="66"/>
      <c r="K28" s="70" t="s">
        <v>13</v>
      </c>
      <c r="L28" s="63"/>
      <c r="M28" s="63"/>
      <c r="N28" s="63"/>
      <c r="O28" s="63"/>
      <c r="P28" s="66"/>
      <c r="Q28" s="62">
        <v>0</v>
      </c>
      <c r="R28" s="63"/>
      <c r="S28" s="63"/>
      <c r="T28" s="63"/>
      <c r="U28" s="63"/>
      <c r="V28" s="63"/>
      <c r="W28" s="65" t="s">
        <v>5</v>
      </c>
      <c r="X28" s="66"/>
      <c r="Y28" s="1"/>
      <c r="Z28" s="1"/>
      <c r="AA28" s="1"/>
      <c r="AB28" s="1"/>
    </row>
    <row r="29" spans="1:28" ht="15.75" customHeight="1">
      <c r="A29" s="1"/>
      <c r="B29" s="64"/>
      <c r="C29" s="59"/>
      <c r="D29" s="59"/>
      <c r="E29" s="59"/>
      <c r="F29" s="59"/>
      <c r="G29" s="59"/>
      <c r="H29" s="59"/>
      <c r="I29" s="59"/>
      <c r="J29" s="67"/>
      <c r="K29" s="64"/>
      <c r="L29" s="59"/>
      <c r="M29" s="59"/>
      <c r="N29" s="59"/>
      <c r="O29" s="59"/>
      <c r="P29" s="67"/>
      <c r="Q29" s="64"/>
      <c r="R29" s="59"/>
      <c r="S29" s="59"/>
      <c r="T29" s="59"/>
      <c r="U29" s="59"/>
      <c r="V29" s="59"/>
      <c r="W29" s="59"/>
      <c r="X29" s="67"/>
      <c r="Y29" s="1"/>
      <c r="Z29" s="1"/>
      <c r="AA29" s="1"/>
      <c r="AB29" s="1"/>
    </row>
    <row r="30" spans="1:28" ht="15.75" customHeight="1">
      <c r="A30" s="1"/>
      <c r="B30" s="68" t="s">
        <v>14</v>
      </c>
      <c r="C30" s="63"/>
      <c r="D30" s="63"/>
      <c r="E30" s="63"/>
      <c r="F30" s="63"/>
      <c r="G30" s="63"/>
      <c r="H30" s="63"/>
      <c r="I30" s="63"/>
      <c r="J30" s="66"/>
      <c r="K30" s="70" t="s">
        <v>13</v>
      </c>
      <c r="L30" s="63"/>
      <c r="M30" s="63"/>
      <c r="N30" s="63"/>
      <c r="O30" s="63"/>
      <c r="P30" s="66"/>
      <c r="Q30" s="62">
        <v>0</v>
      </c>
      <c r="R30" s="63"/>
      <c r="S30" s="63"/>
      <c r="T30" s="63"/>
      <c r="U30" s="63"/>
      <c r="V30" s="63"/>
      <c r="W30" s="65" t="s">
        <v>5</v>
      </c>
      <c r="X30" s="66"/>
      <c r="Y30" s="1"/>
      <c r="Z30" s="1"/>
      <c r="AA30" s="1"/>
      <c r="AB30" s="1"/>
    </row>
    <row r="31" spans="1:28" ht="15.75" customHeight="1">
      <c r="A31" s="1"/>
      <c r="B31" s="64"/>
      <c r="C31" s="59"/>
      <c r="D31" s="59"/>
      <c r="E31" s="59"/>
      <c r="F31" s="59"/>
      <c r="G31" s="59"/>
      <c r="H31" s="59"/>
      <c r="I31" s="59"/>
      <c r="J31" s="67"/>
      <c r="K31" s="64"/>
      <c r="L31" s="59"/>
      <c r="M31" s="59"/>
      <c r="N31" s="59"/>
      <c r="O31" s="59"/>
      <c r="P31" s="67"/>
      <c r="Q31" s="64"/>
      <c r="R31" s="59"/>
      <c r="S31" s="59"/>
      <c r="T31" s="59"/>
      <c r="U31" s="59"/>
      <c r="V31" s="59"/>
      <c r="W31" s="59"/>
      <c r="X31" s="67"/>
      <c r="Y31" s="1"/>
      <c r="Z31" s="1"/>
      <c r="AA31" s="1"/>
      <c r="AB31" s="1"/>
    </row>
    <row r="32" spans="1:28" ht="15.75" customHeight="1">
      <c r="A32" s="1"/>
      <c r="B32" s="68" t="s">
        <v>15</v>
      </c>
      <c r="C32" s="63"/>
      <c r="D32" s="63"/>
      <c r="E32" s="63"/>
      <c r="F32" s="63"/>
      <c r="G32" s="63"/>
      <c r="H32" s="63"/>
      <c r="I32" s="63"/>
      <c r="J32" s="66"/>
      <c r="K32" s="70" t="s">
        <v>16</v>
      </c>
      <c r="L32" s="63"/>
      <c r="M32" s="63"/>
      <c r="N32" s="63"/>
      <c r="O32" s="63"/>
      <c r="P32" s="66"/>
      <c r="Q32" s="62">
        <f>Q24</f>
        <v>0</v>
      </c>
      <c r="R32" s="63"/>
      <c r="S32" s="63"/>
      <c r="T32" s="63"/>
      <c r="U32" s="63"/>
      <c r="V32" s="63"/>
      <c r="W32" s="65" t="s">
        <v>5</v>
      </c>
      <c r="X32" s="66"/>
      <c r="Y32" s="1"/>
      <c r="Z32" s="1"/>
      <c r="AA32" s="1"/>
      <c r="AB32" s="1"/>
    </row>
    <row r="33" spans="1:28" ht="15.75" customHeight="1">
      <c r="A33" s="1"/>
      <c r="B33" s="64"/>
      <c r="C33" s="59"/>
      <c r="D33" s="59"/>
      <c r="E33" s="59"/>
      <c r="F33" s="59"/>
      <c r="G33" s="59"/>
      <c r="H33" s="59"/>
      <c r="I33" s="59"/>
      <c r="J33" s="67"/>
      <c r="K33" s="64"/>
      <c r="L33" s="59"/>
      <c r="M33" s="59"/>
      <c r="N33" s="59"/>
      <c r="O33" s="59"/>
      <c r="P33" s="67"/>
      <c r="Q33" s="64"/>
      <c r="R33" s="59"/>
      <c r="S33" s="59"/>
      <c r="T33" s="59"/>
      <c r="U33" s="59"/>
      <c r="V33" s="59"/>
      <c r="W33" s="59"/>
      <c r="X33" s="67"/>
      <c r="Y33" s="1"/>
      <c r="Z33" s="1"/>
      <c r="AA33" s="1"/>
      <c r="AB33" s="1"/>
    </row>
    <row r="34" spans="1:28" ht="15.75" customHeight="1">
      <c r="A34" s="1"/>
      <c r="B34" s="68" t="s">
        <v>17</v>
      </c>
      <c r="C34" s="63"/>
      <c r="D34" s="63"/>
      <c r="E34" s="63"/>
      <c r="F34" s="63"/>
      <c r="G34" s="63"/>
      <c r="H34" s="63"/>
      <c r="I34" s="63"/>
      <c r="J34" s="66"/>
      <c r="K34" s="70" t="s">
        <v>16</v>
      </c>
      <c r="L34" s="63"/>
      <c r="M34" s="63"/>
      <c r="N34" s="63"/>
      <c r="O34" s="63"/>
      <c r="P34" s="66"/>
      <c r="Q34" s="62">
        <f>Q32*0.21</f>
        <v>0</v>
      </c>
      <c r="R34" s="63"/>
      <c r="S34" s="63"/>
      <c r="T34" s="63"/>
      <c r="U34" s="63"/>
      <c r="V34" s="63"/>
      <c r="W34" s="65" t="s">
        <v>5</v>
      </c>
      <c r="X34" s="66"/>
      <c r="Y34" s="1"/>
      <c r="Z34" s="1"/>
      <c r="AA34" s="1"/>
      <c r="AB34" s="1"/>
    </row>
    <row r="35" spans="1:28" ht="15.75" customHeight="1">
      <c r="A35" s="1"/>
      <c r="B35" s="64"/>
      <c r="C35" s="59"/>
      <c r="D35" s="59"/>
      <c r="E35" s="59"/>
      <c r="F35" s="59"/>
      <c r="G35" s="59"/>
      <c r="H35" s="59"/>
      <c r="I35" s="59"/>
      <c r="J35" s="67"/>
      <c r="K35" s="64"/>
      <c r="L35" s="59"/>
      <c r="M35" s="59"/>
      <c r="N35" s="59"/>
      <c r="O35" s="59"/>
      <c r="P35" s="67"/>
      <c r="Q35" s="71"/>
      <c r="R35" s="72"/>
      <c r="S35" s="72"/>
      <c r="T35" s="72"/>
      <c r="U35" s="72"/>
      <c r="V35" s="72"/>
      <c r="W35" s="72"/>
      <c r="X35" s="73"/>
      <c r="Y35" s="1"/>
      <c r="Z35" s="1"/>
      <c r="AA35" s="1"/>
      <c r="AB35" s="1"/>
    </row>
    <row r="36" spans="1:28" ht="15.75" customHeight="1">
      <c r="A36" s="1"/>
      <c r="B36" s="68" t="s">
        <v>18</v>
      </c>
      <c r="C36" s="63"/>
      <c r="D36" s="63"/>
      <c r="E36" s="63"/>
      <c r="F36" s="63"/>
      <c r="G36" s="63"/>
      <c r="H36" s="63"/>
      <c r="I36" s="63"/>
      <c r="J36" s="63"/>
      <c r="K36" s="85"/>
      <c r="L36" s="63"/>
      <c r="M36" s="63"/>
      <c r="N36" s="63"/>
      <c r="O36" s="63"/>
      <c r="P36" s="63"/>
      <c r="Q36" s="76">
        <v>0</v>
      </c>
      <c r="R36" s="63"/>
      <c r="S36" s="63"/>
      <c r="T36" s="63"/>
      <c r="U36" s="63"/>
      <c r="V36" s="63"/>
      <c r="W36" s="65" t="s">
        <v>5</v>
      </c>
      <c r="X36" s="66"/>
      <c r="Y36" s="1"/>
      <c r="Z36" s="1"/>
      <c r="AA36" s="1"/>
      <c r="AB36" s="1"/>
    </row>
    <row r="37" spans="1:28" ht="15.75" customHeight="1">
      <c r="A37" s="1"/>
      <c r="B37" s="64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67"/>
      <c r="Y37" s="1"/>
      <c r="Z37" s="1"/>
      <c r="AA37" s="1"/>
      <c r="AB37" s="1"/>
    </row>
    <row r="38" spans="1:28" ht="15.75" customHeight="1">
      <c r="A38" s="1"/>
      <c r="B38" s="77" t="s">
        <v>19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81">
        <f>Q32+Q34</f>
        <v>0</v>
      </c>
      <c r="R38" s="78"/>
      <c r="S38" s="78"/>
      <c r="T38" s="78"/>
      <c r="U38" s="78"/>
      <c r="V38" s="79"/>
      <c r="W38" s="83" t="s">
        <v>5</v>
      </c>
      <c r="X38" s="84"/>
      <c r="Y38" s="1"/>
      <c r="Z38" s="1"/>
      <c r="AA38" s="1"/>
      <c r="AB38" s="1"/>
    </row>
    <row r="39" spans="1:28" ht="15.75" customHeight="1">
      <c r="A39" s="1"/>
      <c r="B39" s="6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80"/>
      <c r="Q39" s="82"/>
      <c r="R39" s="59"/>
      <c r="S39" s="59"/>
      <c r="T39" s="59"/>
      <c r="U39" s="59"/>
      <c r="V39" s="80"/>
      <c r="W39" s="82"/>
      <c r="X39" s="67"/>
      <c r="Y39" s="1"/>
      <c r="Z39" s="1"/>
      <c r="AA39" s="1"/>
      <c r="AB39" s="1"/>
    </row>
    <row r="40" spans="1:28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1"/>
      <c r="B41" s="1" t="s">
        <v>20</v>
      </c>
      <c r="C41" s="5"/>
      <c r="D41" s="5"/>
      <c r="E41" s="5"/>
      <c r="F41" s="5"/>
      <c r="G41" s="5"/>
      <c r="H41" s="5"/>
      <c r="I41" s="1"/>
      <c r="J41" s="1" t="s">
        <v>21</v>
      </c>
      <c r="K41" s="1"/>
      <c r="L41" s="5"/>
      <c r="M41" s="5"/>
      <c r="N41" s="5"/>
      <c r="O41" s="5"/>
      <c r="P41" s="5"/>
      <c r="Q41" s="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6"/>
      <c r="AA43" s="6"/>
      <c r="AB43" s="1"/>
    </row>
    <row r="44" spans="1:28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6"/>
      <c r="AA44" s="6"/>
      <c r="AB44" s="1"/>
    </row>
    <row r="45" spans="1:28" ht="15.75" customHeight="1">
      <c r="A45" s="1"/>
      <c r="B45" s="1"/>
      <c r="C45" s="1"/>
      <c r="D45" s="1"/>
      <c r="E45" s="11"/>
      <c r="F45" s="11" t="s">
        <v>22</v>
      </c>
      <c r="G45" s="11"/>
      <c r="H45" s="11"/>
      <c r="I45" s="11"/>
      <c r="J45" s="11"/>
      <c r="K45" s="1"/>
      <c r="L45" s="1"/>
      <c r="M45" s="1"/>
      <c r="N45" s="1"/>
      <c r="O45" s="1"/>
      <c r="P45" s="1"/>
      <c r="Q45" s="11"/>
      <c r="R45" s="11" t="s">
        <v>23</v>
      </c>
      <c r="S45" s="11"/>
      <c r="T45" s="11"/>
      <c r="U45" s="11"/>
      <c r="V45" s="11"/>
      <c r="W45" s="1"/>
      <c r="X45" s="1"/>
      <c r="Y45" s="1"/>
      <c r="Z45" s="1"/>
      <c r="AA45" s="1"/>
      <c r="AB45" s="1"/>
    </row>
    <row r="46" spans="1:28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6"/>
      <c r="AA46" s="6"/>
      <c r="AB46" s="6"/>
    </row>
    <row r="47" spans="1:28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6"/>
      <c r="AA47" s="6"/>
      <c r="AB47" s="6"/>
    </row>
    <row r="48" spans="1:2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6"/>
      <c r="AB48" s="1"/>
    </row>
    <row r="49" spans="1:28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6"/>
      <c r="AB49" s="1"/>
    </row>
    <row r="50" spans="1:2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6"/>
      <c r="AB50" s="6"/>
    </row>
    <row r="51" spans="1:2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6"/>
      <c r="AB51" s="6"/>
    </row>
    <row r="52" spans="1:2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6"/>
      <c r="AB52" s="1"/>
    </row>
    <row r="53" spans="1:2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6"/>
      <c r="AB53" s="1"/>
    </row>
    <row r="54" spans="1:2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"/>
      <c r="AA54" s="6"/>
      <c r="AB54" s="1"/>
    </row>
    <row r="55" spans="1:2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"/>
      <c r="AA55" s="6"/>
      <c r="AB55" s="1"/>
    </row>
    <row r="56" spans="1:28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2"/>
      <c r="AA56" s="13"/>
      <c r="AB56" s="1"/>
    </row>
    <row r="57" spans="1:28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6"/>
      <c r="AB57" s="1"/>
    </row>
    <row r="58" spans="1:2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"/>
      <c r="AA58" s="6"/>
      <c r="AB58" s="1"/>
    </row>
    <row r="59" spans="1:2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"/>
      <c r="AA59" s="6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2"/>
      <c r="AA60" s="13"/>
      <c r="AB60" s="1"/>
    </row>
    <row r="61" spans="1:2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2"/>
      <c r="AA61" s="13"/>
      <c r="AB61" s="1"/>
    </row>
    <row r="62" spans="1:2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B62" s="1"/>
    </row>
    <row r="63" spans="1:2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  <c r="AB63" s="7"/>
    </row>
    <row r="64" spans="1:2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  <c r="AB64" s="1"/>
    </row>
    <row r="65" spans="1:2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  <c r="AB65" s="1"/>
    </row>
    <row r="66" spans="1:2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  <c r="AB66" s="1"/>
    </row>
    <row r="67" spans="1:2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  <c r="AB67" s="1"/>
    </row>
    <row r="68" spans="1:2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  <c r="AB68" s="1"/>
    </row>
    <row r="69" spans="1:2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  <c r="AB69" s="1"/>
    </row>
    <row r="70" spans="1:2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  <c r="AB70" s="1"/>
    </row>
    <row r="71" spans="1:2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  <c r="AB71" s="1"/>
    </row>
    <row r="72" spans="1:2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  <c r="AB72" s="1"/>
    </row>
    <row r="73" spans="1:2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  <c r="AB73" s="1"/>
    </row>
    <row r="74" spans="1:2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  <c r="AB74" s="1"/>
    </row>
    <row r="75" spans="1:2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6"/>
      <c r="AA97" s="6"/>
      <c r="AB97" s="1"/>
    </row>
    <row r="98" spans="1:2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4"/>
      <c r="AA99" s="14"/>
      <c r="AB99" s="15"/>
    </row>
    <row r="100" spans="1:2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4"/>
      <c r="AA100" s="14"/>
      <c r="AB100" s="1"/>
    </row>
    <row r="101" spans="1:2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6"/>
      <c r="AA101" s="16"/>
      <c r="AB101" s="1"/>
    </row>
    <row r="102" spans="1:2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4"/>
      <c r="AA102" s="14"/>
      <c r="AB102" s="1"/>
    </row>
    <row r="103" spans="1:2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4"/>
      <c r="AA103" s="14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4"/>
      <c r="AA104" s="14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6"/>
      <c r="AA106" s="6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6"/>
      <c r="AA118" s="6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5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7"/>
      <c r="AA121" s="17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7"/>
      <c r="AA123" s="17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7"/>
      <c r="AA125" s="17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6"/>
      <c r="AA126" s="6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7"/>
      <c r="AA129" s="17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7"/>
      <c r="AA131" s="17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7"/>
      <c r="AA133" s="17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7"/>
      <c r="AA135" s="17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7"/>
      <c r="AA139" s="17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7"/>
      <c r="AA141" s="17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7"/>
      <c r="AA142" s="17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7"/>
      <c r="AA143" s="17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7"/>
      <c r="AA144" s="17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7"/>
      <c r="AA145" s="17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7"/>
      <c r="AA146" s="17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7"/>
      <c r="AA147" s="17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7"/>
      <c r="AA148" s="17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7"/>
      <c r="AA149" s="17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6"/>
      <c r="AA151" s="6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4"/>
      <c r="AA153" s="14"/>
      <c r="AB153" s="15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4"/>
      <c r="AA154" s="14"/>
      <c r="AB154" s="15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4"/>
      <c r="AA155" s="14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4"/>
      <c r="AA156" s="14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6"/>
      <c r="AA158" s="6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2"/>
      <c r="AA166" s="12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2"/>
      <c r="AA167" s="12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6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2"/>
      <c r="AA171" s="12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2"/>
      <c r="AA172" s="12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6"/>
      <c r="AA175" s="6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4"/>
      <c r="AA177" s="14"/>
      <c r="AB177" s="7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4"/>
      <c r="AA178" s="14"/>
      <c r="AB178" s="7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4"/>
      <c r="AA179" s="14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4"/>
      <c r="AA180" s="14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6"/>
      <c r="AA182" s="6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6"/>
      <c r="AA183" s="6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4"/>
      <c r="AA184" s="14"/>
      <c r="AB184" s="7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4"/>
      <c r="AA185" s="14"/>
      <c r="AB185" s="7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4"/>
      <c r="AA186" s="14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6"/>
      <c r="AA187" s="16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3"/>
      <c r="AA189" s="13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3"/>
      <c r="AA190" s="13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4"/>
      <c r="AA191" s="14"/>
      <c r="AB191" s="7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4"/>
      <c r="AA192" s="14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4"/>
      <c r="AA193" s="14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4"/>
      <c r="AA194" s="14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4"/>
      <c r="AA195" s="14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4"/>
      <c r="AA196" s="14"/>
      <c r="AB196" s="7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4"/>
      <c r="AA197" s="14"/>
      <c r="AB197" s="7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6"/>
      <c r="AA198" s="16"/>
      <c r="AB198" s="7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3"/>
      <c r="AA199" s="13"/>
      <c r="AB199" s="7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8"/>
      <c r="AA200" s="18"/>
      <c r="AB200" s="7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2"/>
      <c r="AA201" s="12"/>
      <c r="AB201" s="7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6"/>
      <c r="AA202" s="16"/>
      <c r="AB202" s="7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9"/>
      <c r="AA203" s="19"/>
      <c r="AB203" s="7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9"/>
      <c r="AA204" s="19"/>
      <c r="AB204" s="7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6"/>
      <c r="AA205" s="16"/>
      <c r="AB205" s="7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0"/>
      <c r="AA206" s="20"/>
      <c r="AB206" s="15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0"/>
      <c r="AA207" s="20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8"/>
      <c r="AA208" s="18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1"/>
      <c r="AA209" s="21"/>
      <c r="AB209" s="7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2"/>
      <c r="AA210" s="22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3"/>
      <c r="AA211" s="23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2"/>
      <c r="AA212" s="22"/>
      <c r="AB212" s="12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2"/>
      <c r="AA213" s="22"/>
      <c r="AB213" s="12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2"/>
      <c r="AA214" s="22"/>
      <c r="AB214" s="12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2"/>
      <c r="AA215" s="22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2"/>
      <c r="AA216" s="22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3"/>
      <c r="AA217" s="23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2"/>
      <c r="AA218" s="22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6"/>
      <c r="AA219" s="16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4"/>
      <c r="AA220" s="14"/>
      <c r="AB220" s="7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4"/>
      <c r="AA221" s="14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4"/>
      <c r="AA222" s="14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4"/>
      <c r="AA223" s="14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4"/>
      <c r="AA224" s="14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4"/>
      <c r="AA225" s="14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6"/>
      <c r="AA226" s="16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4"/>
      <c r="AA227" s="24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4"/>
      <c r="AA228" s="24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7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46">
    <mergeCell ref="K32:P33"/>
    <mergeCell ref="B34:J35"/>
    <mergeCell ref="K34:P35"/>
    <mergeCell ref="B36:J37"/>
    <mergeCell ref="K36:P37"/>
    <mergeCell ref="Q36:V37"/>
    <mergeCell ref="W36:X37"/>
    <mergeCell ref="B38:P39"/>
    <mergeCell ref="Q38:V39"/>
    <mergeCell ref="W38:X39"/>
    <mergeCell ref="B24:P25"/>
    <mergeCell ref="K28:P29"/>
    <mergeCell ref="Q32:V33"/>
    <mergeCell ref="W32:X33"/>
    <mergeCell ref="Q34:V35"/>
    <mergeCell ref="W34:X35"/>
    <mergeCell ref="Q24:V25"/>
    <mergeCell ref="W24:X25"/>
    <mergeCell ref="Q28:V29"/>
    <mergeCell ref="W28:X29"/>
    <mergeCell ref="Q30:V31"/>
    <mergeCell ref="W30:X31"/>
    <mergeCell ref="B28:J29"/>
    <mergeCell ref="B30:J31"/>
    <mergeCell ref="K30:P31"/>
    <mergeCell ref="B32:J33"/>
    <mergeCell ref="Q20:V21"/>
    <mergeCell ref="W20:X21"/>
    <mergeCell ref="W22:X23"/>
    <mergeCell ref="B14:P15"/>
    <mergeCell ref="B16:P17"/>
    <mergeCell ref="B18:P19"/>
    <mergeCell ref="B20:P21"/>
    <mergeCell ref="B22:P23"/>
    <mergeCell ref="Q22:V23"/>
    <mergeCell ref="Q14:V15"/>
    <mergeCell ref="W14:X15"/>
    <mergeCell ref="Q16:V17"/>
    <mergeCell ref="W16:X17"/>
    <mergeCell ref="Q18:V19"/>
    <mergeCell ref="W18:X19"/>
    <mergeCell ref="R7:V7"/>
    <mergeCell ref="R8:V8"/>
    <mergeCell ref="R9:V9"/>
    <mergeCell ref="R10:V10"/>
    <mergeCell ref="R11:V11"/>
  </mergeCells>
  <conditionalFormatting sqref="A206">
    <cfRule type="containsText" priority="1" dxfId="0" operator="containsText" text="CHYBA. Doplň Buňku G15 v záložce Doplň">
      <formula>NOT(ISERROR(SEARCH(("CHYBA. Doplň Buňku G15 v záložce Doplň"),(A206))))</formula>
    </cfRule>
  </conditionalFormatting>
  <printOptions/>
  <pageMargins left="0.7874015748031497" right="0.7395833333333334" top="0.984251968503937" bottom="0.984251968503937" header="0" footer="0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08"/>
  <sheetViews>
    <sheetView tabSelected="1" view="pageLayout" workbookViewId="0" topLeftCell="A4">
      <selection activeCell="AP8" sqref="AP8"/>
    </sheetView>
  </sheetViews>
  <sheetFormatPr defaultColWidth="14.421875" defaultRowHeight="15" customHeight="1"/>
  <cols>
    <col min="1" max="2" width="3.140625" style="0" customWidth="1"/>
    <col min="3" max="3" width="2.421875" style="0" customWidth="1"/>
    <col min="4" max="17" width="2.8515625" style="0" customWidth="1"/>
    <col min="18" max="22" width="3.140625" style="0" customWidth="1"/>
    <col min="23" max="23" width="2.421875" style="0" customWidth="1"/>
    <col min="24" max="24" width="2.7109375" style="0" customWidth="1"/>
    <col min="25" max="25" width="2.28125" style="0" customWidth="1"/>
    <col min="26" max="29" width="2.7109375" style="0" customWidth="1"/>
    <col min="30" max="33" width="2.421875" style="0" customWidth="1"/>
    <col min="34" max="37" width="2.140625" style="0" customWidth="1"/>
    <col min="38" max="41" width="3.28125" style="0" customWidth="1"/>
    <col min="42" max="42" width="13.28125" style="0" customWidth="1"/>
    <col min="43" max="43" width="3.140625" style="0" customWidth="1"/>
  </cols>
  <sheetData>
    <row r="1" spans="1:43" ht="18.75">
      <c r="A1" s="25"/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" t="s">
        <v>0</v>
      </c>
      <c r="V1" s="26"/>
      <c r="W1" s="26"/>
      <c r="X1" s="26"/>
      <c r="Y1" s="26"/>
      <c r="Z1" s="26"/>
      <c r="AA1" s="26"/>
      <c r="AB1" s="26"/>
      <c r="AC1" s="27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43" ht="15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43" ht="15">
      <c r="A3" s="97" t="s">
        <v>24</v>
      </c>
      <c r="B3" s="66"/>
      <c r="C3" s="98" t="s">
        <v>25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6"/>
      <c r="R3" s="98" t="s">
        <v>26</v>
      </c>
      <c r="S3" s="63"/>
      <c r="T3" s="66"/>
      <c r="U3" s="98" t="s">
        <v>27</v>
      </c>
      <c r="V3" s="66"/>
      <c r="W3" s="99" t="s">
        <v>28</v>
      </c>
      <c r="X3" s="61"/>
      <c r="Y3" s="61"/>
      <c r="Z3" s="61"/>
      <c r="AA3" s="61"/>
      <c r="AB3" s="61"/>
      <c r="AC3" s="61"/>
      <c r="AD3" s="61"/>
      <c r="AE3" s="61"/>
      <c r="AF3" s="61"/>
      <c r="AG3" s="87"/>
      <c r="AH3" s="100" t="s">
        <v>29</v>
      </c>
      <c r="AI3" s="61"/>
      <c r="AJ3" s="61"/>
      <c r="AK3" s="61"/>
      <c r="AL3" s="61"/>
      <c r="AM3" s="61"/>
      <c r="AN3" s="61"/>
      <c r="AO3" s="87"/>
      <c r="AP3" s="133" t="s">
        <v>171</v>
      </c>
      <c r="AQ3" s="28"/>
    </row>
    <row r="4" spans="1:43" ht="20.25" customHeight="1">
      <c r="A4" s="64"/>
      <c r="B4" s="67"/>
      <c r="C4" s="64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7"/>
      <c r="R4" s="64"/>
      <c r="S4" s="59"/>
      <c r="T4" s="67"/>
      <c r="U4" s="64"/>
      <c r="V4" s="67"/>
      <c r="W4" s="94" t="s">
        <v>30</v>
      </c>
      <c r="X4" s="61"/>
      <c r="Y4" s="87"/>
      <c r="Z4" s="94" t="s">
        <v>31</v>
      </c>
      <c r="AA4" s="61"/>
      <c r="AB4" s="61"/>
      <c r="AC4" s="87"/>
      <c r="AD4" s="95" t="s">
        <v>32</v>
      </c>
      <c r="AE4" s="61"/>
      <c r="AF4" s="61"/>
      <c r="AG4" s="87"/>
      <c r="AH4" s="96" t="s">
        <v>31</v>
      </c>
      <c r="AI4" s="61"/>
      <c r="AJ4" s="61"/>
      <c r="AK4" s="87"/>
      <c r="AL4" s="94" t="s">
        <v>32</v>
      </c>
      <c r="AM4" s="61"/>
      <c r="AN4" s="61"/>
      <c r="AO4" s="87"/>
      <c r="AP4" s="134"/>
      <c r="AQ4" s="29"/>
    </row>
    <row r="5" spans="1:43" ht="20.25" customHeight="1">
      <c r="A5" s="102" t="s">
        <v>33</v>
      </c>
      <c r="B5" s="87"/>
      <c r="C5" s="103" t="s">
        <v>34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87"/>
      <c r="R5" s="104" t="s">
        <v>35</v>
      </c>
      <c r="S5" s="61"/>
      <c r="T5" s="87"/>
      <c r="U5" s="104" t="s">
        <v>35</v>
      </c>
      <c r="V5" s="87"/>
      <c r="W5" s="105" t="s">
        <v>35</v>
      </c>
      <c r="X5" s="61"/>
      <c r="Y5" s="87"/>
      <c r="Z5" s="101">
        <f>SUM(Z6:AC29)</f>
        <v>0</v>
      </c>
      <c r="AA5" s="61"/>
      <c r="AB5" s="61"/>
      <c r="AC5" s="87"/>
      <c r="AD5" s="101">
        <f>SUM(AD6:AG29)</f>
        <v>0</v>
      </c>
      <c r="AE5" s="61"/>
      <c r="AF5" s="61"/>
      <c r="AG5" s="87"/>
      <c r="AH5" s="101">
        <f>SUM(AH6:AK29)</f>
        <v>0</v>
      </c>
      <c r="AI5" s="61"/>
      <c r="AJ5" s="61"/>
      <c r="AK5" s="87"/>
      <c r="AL5" s="101">
        <f>SUM(AL6:AO29)</f>
        <v>0</v>
      </c>
      <c r="AM5" s="61"/>
      <c r="AN5" s="61"/>
      <c r="AO5" s="87"/>
      <c r="AP5" s="135"/>
      <c r="AQ5" s="26"/>
    </row>
    <row r="6" spans="1:43" ht="15">
      <c r="A6" s="86" t="s">
        <v>36</v>
      </c>
      <c r="B6" s="87"/>
      <c r="C6" s="106" t="s">
        <v>114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89">
        <v>12</v>
      </c>
      <c r="S6" s="61"/>
      <c r="T6" s="61"/>
      <c r="U6" s="89" t="s">
        <v>37</v>
      </c>
      <c r="V6" s="87"/>
      <c r="W6" s="90"/>
      <c r="X6" s="61"/>
      <c r="Y6" s="87"/>
      <c r="Z6" s="90">
        <f aca="true" t="shared" si="0" ref="Z6:Z14">R6*W6</f>
        <v>0</v>
      </c>
      <c r="AA6" s="61"/>
      <c r="AB6" s="61"/>
      <c r="AC6" s="87"/>
      <c r="AD6" s="91" t="s">
        <v>35</v>
      </c>
      <c r="AE6" s="61"/>
      <c r="AF6" s="61"/>
      <c r="AG6" s="87"/>
      <c r="AH6" s="90">
        <f aca="true" t="shared" si="1" ref="AH6:AH14">Z6*1.21</f>
        <v>0</v>
      </c>
      <c r="AI6" s="61"/>
      <c r="AJ6" s="61"/>
      <c r="AK6" s="87"/>
      <c r="AL6" s="91" t="s">
        <v>35</v>
      </c>
      <c r="AM6" s="61"/>
      <c r="AN6" s="61"/>
      <c r="AO6" s="87"/>
      <c r="AP6" s="136"/>
      <c r="AQ6" s="26"/>
    </row>
    <row r="7" spans="1:43" ht="15">
      <c r="A7" s="86" t="s">
        <v>38</v>
      </c>
      <c r="B7" s="87"/>
      <c r="C7" s="106" t="s">
        <v>115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89">
        <v>27</v>
      </c>
      <c r="S7" s="61"/>
      <c r="T7" s="61"/>
      <c r="U7" s="89" t="s">
        <v>37</v>
      </c>
      <c r="V7" s="87"/>
      <c r="W7" s="90"/>
      <c r="X7" s="61"/>
      <c r="Y7" s="87"/>
      <c r="Z7" s="90">
        <f t="shared" si="0"/>
        <v>0</v>
      </c>
      <c r="AA7" s="61"/>
      <c r="AB7" s="61"/>
      <c r="AC7" s="87"/>
      <c r="AD7" s="91" t="s">
        <v>35</v>
      </c>
      <c r="AE7" s="61"/>
      <c r="AF7" s="61"/>
      <c r="AG7" s="87"/>
      <c r="AH7" s="90">
        <f t="shared" si="1"/>
        <v>0</v>
      </c>
      <c r="AI7" s="61"/>
      <c r="AJ7" s="61"/>
      <c r="AK7" s="87"/>
      <c r="AL7" s="91" t="s">
        <v>35</v>
      </c>
      <c r="AM7" s="61"/>
      <c r="AN7" s="61"/>
      <c r="AO7" s="87"/>
      <c r="AP7" s="136"/>
      <c r="AQ7" s="26"/>
    </row>
    <row r="8" spans="1:43" ht="15">
      <c r="A8" s="86" t="s">
        <v>39</v>
      </c>
      <c r="B8" s="87"/>
      <c r="C8" s="106" t="s">
        <v>116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89">
        <v>19</v>
      </c>
      <c r="S8" s="61"/>
      <c r="T8" s="61"/>
      <c r="U8" s="89" t="s">
        <v>37</v>
      </c>
      <c r="V8" s="87"/>
      <c r="W8" s="90"/>
      <c r="X8" s="61"/>
      <c r="Y8" s="87"/>
      <c r="Z8" s="90">
        <f t="shared" si="0"/>
        <v>0</v>
      </c>
      <c r="AA8" s="61"/>
      <c r="AB8" s="61"/>
      <c r="AC8" s="87"/>
      <c r="AD8" s="91" t="s">
        <v>35</v>
      </c>
      <c r="AE8" s="61"/>
      <c r="AF8" s="61"/>
      <c r="AG8" s="87"/>
      <c r="AH8" s="90">
        <f t="shared" si="1"/>
        <v>0</v>
      </c>
      <c r="AI8" s="61"/>
      <c r="AJ8" s="61"/>
      <c r="AK8" s="87"/>
      <c r="AL8" s="91" t="s">
        <v>35</v>
      </c>
      <c r="AM8" s="61"/>
      <c r="AN8" s="61"/>
      <c r="AO8" s="87"/>
      <c r="AP8" s="136"/>
      <c r="AQ8" s="26"/>
    </row>
    <row r="9" spans="1:43" ht="15">
      <c r="A9" s="86" t="s">
        <v>40</v>
      </c>
      <c r="B9" s="87"/>
      <c r="C9" s="106" t="s">
        <v>117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89">
        <v>21</v>
      </c>
      <c r="S9" s="61"/>
      <c r="T9" s="61"/>
      <c r="U9" s="89" t="s">
        <v>37</v>
      </c>
      <c r="V9" s="87"/>
      <c r="W9" s="90"/>
      <c r="X9" s="61"/>
      <c r="Y9" s="87"/>
      <c r="Z9" s="90">
        <f t="shared" si="0"/>
        <v>0</v>
      </c>
      <c r="AA9" s="61"/>
      <c r="AB9" s="61"/>
      <c r="AC9" s="87"/>
      <c r="AD9" s="91" t="s">
        <v>35</v>
      </c>
      <c r="AE9" s="61"/>
      <c r="AF9" s="61"/>
      <c r="AG9" s="87"/>
      <c r="AH9" s="90">
        <f t="shared" si="1"/>
        <v>0</v>
      </c>
      <c r="AI9" s="61"/>
      <c r="AJ9" s="61"/>
      <c r="AK9" s="87"/>
      <c r="AL9" s="91" t="s">
        <v>35</v>
      </c>
      <c r="AM9" s="61"/>
      <c r="AN9" s="61"/>
      <c r="AO9" s="87"/>
      <c r="AP9" s="136"/>
      <c r="AQ9" s="26"/>
    </row>
    <row r="10" spans="1:43" ht="15">
      <c r="A10" s="86" t="s">
        <v>41</v>
      </c>
      <c r="B10" s="87"/>
      <c r="C10" s="106" t="s">
        <v>118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89">
        <v>27</v>
      </c>
      <c r="S10" s="61"/>
      <c r="T10" s="61"/>
      <c r="U10" s="89" t="s">
        <v>37</v>
      </c>
      <c r="V10" s="87"/>
      <c r="W10" s="90"/>
      <c r="X10" s="61"/>
      <c r="Y10" s="87"/>
      <c r="Z10" s="90">
        <f t="shared" si="0"/>
        <v>0</v>
      </c>
      <c r="AA10" s="61"/>
      <c r="AB10" s="61"/>
      <c r="AC10" s="87"/>
      <c r="AD10" s="91" t="s">
        <v>35</v>
      </c>
      <c r="AE10" s="61"/>
      <c r="AF10" s="61"/>
      <c r="AG10" s="87"/>
      <c r="AH10" s="90">
        <f t="shared" si="1"/>
        <v>0</v>
      </c>
      <c r="AI10" s="61"/>
      <c r="AJ10" s="61"/>
      <c r="AK10" s="87"/>
      <c r="AL10" s="91" t="s">
        <v>35</v>
      </c>
      <c r="AM10" s="61"/>
      <c r="AN10" s="61"/>
      <c r="AO10" s="87"/>
      <c r="AP10" s="136"/>
      <c r="AQ10" s="26"/>
    </row>
    <row r="11" spans="1:43" ht="15">
      <c r="A11" s="86" t="s">
        <v>42</v>
      </c>
      <c r="B11" s="87"/>
      <c r="C11" s="106" t="s">
        <v>163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89">
        <f>15+23</f>
        <v>38</v>
      </c>
      <c r="S11" s="61"/>
      <c r="T11" s="61"/>
      <c r="U11" s="89" t="s">
        <v>37</v>
      </c>
      <c r="V11" s="87"/>
      <c r="W11" s="90"/>
      <c r="X11" s="61"/>
      <c r="Y11" s="87"/>
      <c r="Z11" s="91" t="s">
        <v>35</v>
      </c>
      <c r="AA11" s="92"/>
      <c r="AB11" s="92"/>
      <c r="AC11" s="93"/>
      <c r="AD11" s="90">
        <f>R11*W11</f>
        <v>0</v>
      </c>
      <c r="AE11" s="108"/>
      <c r="AF11" s="108"/>
      <c r="AG11" s="109"/>
      <c r="AH11" s="91" t="s">
        <v>35</v>
      </c>
      <c r="AI11" s="92"/>
      <c r="AJ11" s="92"/>
      <c r="AK11" s="93"/>
      <c r="AL11" s="90">
        <f>AD11*1.21</f>
        <v>0</v>
      </c>
      <c r="AM11" s="108"/>
      <c r="AN11" s="108"/>
      <c r="AO11" s="109"/>
      <c r="AP11" s="136"/>
      <c r="AQ11" s="26"/>
    </row>
    <row r="12" spans="1:43" ht="15">
      <c r="A12" s="86" t="s">
        <v>43</v>
      </c>
      <c r="B12" s="87"/>
      <c r="C12" s="106" t="s">
        <v>119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89">
        <v>18</v>
      </c>
      <c r="S12" s="61"/>
      <c r="T12" s="61"/>
      <c r="U12" s="89" t="s">
        <v>37</v>
      </c>
      <c r="V12" s="87"/>
      <c r="W12" s="90"/>
      <c r="X12" s="61"/>
      <c r="Y12" s="87"/>
      <c r="Z12" s="90">
        <f t="shared" si="0"/>
        <v>0</v>
      </c>
      <c r="AA12" s="61"/>
      <c r="AB12" s="61"/>
      <c r="AC12" s="87"/>
      <c r="AD12" s="91" t="s">
        <v>35</v>
      </c>
      <c r="AE12" s="61"/>
      <c r="AF12" s="61"/>
      <c r="AG12" s="87"/>
      <c r="AH12" s="90">
        <f t="shared" si="1"/>
        <v>0</v>
      </c>
      <c r="AI12" s="61"/>
      <c r="AJ12" s="61"/>
      <c r="AK12" s="87"/>
      <c r="AL12" s="91" t="s">
        <v>35</v>
      </c>
      <c r="AM12" s="61"/>
      <c r="AN12" s="61"/>
      <c r="AO12" s="87"/>
      <c r="AP12" s="136"/>
      <c r="AQ12" s="26"/>
    </row>
    <row r="13" spans="1:43" ht="15" customHeight="1">
      <c r="A13" s="86" t="s">
        <v>44</v>
      </c>
      <c r="B13" s="87"/>
      <c r="C13" s="106" t="s">
        <v>51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10"/>
      <c r="R13" s="89">
        <v>1620</v>
      </c>
      <c r="S13" s="61"/>
      <c r="T13" s="61"/>
      <c r="U13" s="89" t="s">
        <v>52</v>
      </c>
      <c r="V13" s="87"/>
      <c r="W13" s="90"/>
      <c r="X13" s="61"/>
      <c r="Y13" s="87"/>
      <c r="Z13" s="90">
        <f t="shared" si="0"/>
        <v>0</v>
      </c>
      <c r="AA13" s="61"/>
      <c r="AB13" s="61"/>
      <c r="AC13" s="87"/>
      <c r="AD13" s="91" t="s">
        <v>35</v>
      </c>
      <c r="AE13" s="61"/>
      <c r="AF13" s="61"/>
      <c r="AG13" s="87"/>
      <c r="AH13" s="90">
        <f t="shared" si="1"/>
        <v>0</v>
      </c>
      <c r="AI13" s="61"/>
      <c r="AJ13" s="61"/>
      <c r="AK13" s="87"/>
      <c r="AL13" s="91" t="s">
        <v>35</v>
      </c>
      <c r="AM13" s="61"/>
      <c r="AN13" s="61"/>
      <c r="AO13" s="87"/>
      <c r="AP13" s="136"/>
      <c r="AQ13" s="26"/>
    </row>
    <row r="14" spans="1:43" ht="15.75" customHeight="1">
      <c r="A14" s="86" t="s">
        <v>45</v>
      </c>
      <c r="B14" s="87"/>
      <c r="C14" s="106" t="s">
        <v>55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10"/>
      <c r="R14" s="89">
        <f>9*3</f>
        <v>27</v>
      </c>
      <c r="S14" s="61"/>
      <c r="T14" s="87"/>
      <c r="U14" s="89" t="s">
        <v>37</v>
      </c>
      <c r="V14" s="87"/>
      <c r="W14" s="90"/>
      <c r="X14" s="61"/>
      <c r="Y14" s="87"/>
      <c r="Z14" s="90">
        <f t="shared" si="0"/>
        <v>0</v>
      </c>
      <c r="AA14" s="61"/>
      <c r="AB14" s="61"/>
      <c r="AC14" s="87"/>
      <c r="AD14" s="91" t="s">
        <v>35</v>
      </c>
      <c r="AE14" s="61"/>
      <c r="AF14" s="61"/>
      <c r="AG14" s="87"/>
      <c r="AH14" s="90">
        <f t="shared" si="1"/>
        <v>0</v>
      </c>
      <c r="AI14" s="61"/>
      <c r="AJ14" s="61"/>
      <c r="AK14" s="87"/>
      <c r="AL14" s="91" t="s">
        <v>35</v>
      </c>
      <c r="AM14" s="61"/>
      <c r="AN14" s="61"/>
      <c r="AO14" s="87"/>
      <c r="AP14" s="136"/>
      <c r="AQ14" s="26"/>
    </row>
    <row r="15" spans="1:43" ht="15.75" customHeight="1">
      <c r="A15" s="86" t="s">
        <v>46</v>
      </c>
      <c r="B15" s="87"/>
      <c r="C15" s="106" t="s">
        <v>57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10"/>
      <c r="R15" s="89">
        <f>SUM(R6:T12)</f>
        <v>162</v>
      </c>
      <c r="S15" s="61"/>
      <c r="T15" s="87"/>
      <c r="U15" s="89" t="s">
        <v>37</v>
      </c>
      <c r="V15" s="87"/>
      <c r="W15" s="90"/>
      <c r="X15" s="61"/>
      <c r="Y15" s="87"/>
      <c r="Z15" s="91" t="s">
        <v>35</v>
      </c>
      <c r="AA15" s="61"/>
      <c r="AB15" s="61"/>
      <c r="AC15" s="87"/>
      <c r="AD15" s="90">
        <f>R15*W15</f>
        <v>0</v>
      </c>
      <c r="AE15" s="61"/>
      <c r="AF15" s="61"/>
      <c r="AG15" s="87"/>
      <c r="AH15" s="91" t="s">
        <v>35</v>
      </c>
      <c r="AI15" s="61"/>
      <c r="AJ15" s="61"/>
      <c r="AK15" s="87"/>
      <c r="AL15" s="90">
        <f>AD15*1.21</f>
        <v>0</v>
      </c>
      <c r="AM15" s="61"/>
      <c r="AN15" s="61"/>
      <c r="AO15" s="137"/>
      <c r="AP15" s="140"/>
      <c r="AQ15" s="26"/>
    </row>
    <row r="16" spans="1:43" ht="15.75" customHeight="1">
      <c r="A16" s="86" t="s">
        <v>47</v>
      </c>
      <c r="B16" s="87"/>
      <c r="C16" s="106" t="s">
        <v>164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10"/>
      <c r="R16" s="89">
        <v>27</v>
      </c>
      <c r="S16" s="61"/>
      <c r="T16" s="87"/>
      <c r="U16" s="89" t="s">
        <v>37</v>
      </c>
      <c r="V16" s="87"/>
      <c r="W16" s="90"/>
      <c r="X16" s="61"/>
      <c r="Y16" s="87"/>
      <c r="Z16" s="90">
        <f aca="true" t="shared" si="2" ref="Z16:Z29">R16*W16</f>
        <v>0</v>
      </c>
      <c r="AA16" s="61"/>
      <c r="AB16" s="61"/>
      <c r="AC16" s="87"/>
      <c r="AD16" s="91" t="s">
        <v>35</v>
      </c>
      <c r="AE16" s="61"/>
      <c r="AF16" s="61"/>
      <c r="AG16" s="87"/>
      <c r="AH16" s="90">
        <f aca="true" t="shared" si="3" ref="AH16:AH29">Z16*1.21</f>
        <v>0</v>
      </c>
      <c r="AI16" s="61"/>
      <c r="AJ16" s="61"/>
      <c r="AK16" s="87"/>
      <c r="AL16" s="91" t="s">
        <v>35</v>
      </c>
      <c r="AM16" s="61"/>
      <c r="AN16" s="61"/>
      <c r="AO16" s="137"/>
      <c r="AP16" s="140"/>
      <c r="AQ16" s="26"/>
    </row>
    <row r="17" spans="1:43" ht="15.75" customHeight="1">
      <c r="A17" s="86" t="s">
        <v>48</v>
      </c>
      <c r="B17" s="87"/>
      <c r="C17" s="106" t="s">
        <v>126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10"/>
      <c r="R17" s="89">
        <v>11</v>
      </c>
      <c r="S17" s="61"/>
      <c r="T17" s="87"/>
      <c r="U17" s="89" t="s">
        <v>37</v>
      </c>
      <c r="V17" s="87"/>
      <c r="W17" s="90"/>
      <c r="X17" s="61"/>
      <c r="Y17" s="87"/>
      <c r="Z17" s="90">
        <f t="shared" si="2"/>
        <v>0</v>
      </c>
      <c r="AA17" s="61"/>
      <c r="AB17" s="61"/>
      <c r="AC17" s="87"/>
      <c r="AD17" s="91" t="s">
        <v>35</v>
      </c>
      <c r="AE17" s="61"/>
      <c r="AF17" s="61"/>
      <c r="AG17" s="87"/>
      <c r="AH17" s="90">
        <f t="shared" si="3"/>
        <v>0</v>
      </c>
      <c r="AI17" s="61"/>
      <c r="AJ17" s="61"/>
      <c r="AK17" s="87"/>
      <c r="AL17" s="91" t="s">
        <v>35</v>
      </c>
      <c r="AM17" s="61"/>
      <c r="AN17" s="61"/>
      <c r="AO17" s="137"/>
      <c r="AP17" s="140"/>
      <c r="AQ17" s="26"/>
    </row>
    <row r="18" spans="1:43" ht="15.75" customHeight="1">
      <c r="A18" s="86" t="s">
        <v>49</v>
      </c>
      <c r="B18" s="87"/>
      <c r="C18" s="106" t="s">
        <v>165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89">
        <f>15+23</f>
        <v>38</v>
      </c>
      <c r="S18" s="61"/>
      <c r="T18" s="61"/>
      <c r="U18" s="89" t="s">
        <v>37</v>
      </c>
      <c r="V18" s="87"/>
      <c r="W18" s="90"/>
      <c r="X18" s="61"/>
      <c r="Y18" s="87"/>
      <c r="Z18" s="91" t="s">
        <v>35</v>
      </c>
      <c r="AA18" s="92"/>
      <c r="AB18" s="92"/>
      <c r="AC18" s="93"/>
      <c r="AD18" s="90">
        <f>R18*W18</f>
        <v>0</v>
      </c>
      <c r="AE18" s="108"/>
      <c r="AF18" s="108"/>
      <c r="AG18" s="109"/>
      <c r="AH18" s="91" t="s">
        <v>35</v>
      </c>
      <c r="AI18" s="92"/>
      <c r="AJ18" s="92"/>
      <c r="AK18" s="93"/>
      <c r="AL18" s="90">
        <f>AD18*1.21</f>
        <v>0</v>
      </c>
      <c r="AM18" s="108"/>
      <c r="AN18" s="108"/>
      <c r="AO18" s="138"/>
      <c r="AP18" s="140"/>
      <c r="AQ18" s="26"/>
    </row>
    <row r="19" spans="1:43" ht="15">
      <c r="A19" s="86" t="s">
        <v>50</v>
      </c>
      <c r="B19" s="87"/>
      <c r="C19" s="106" t="s">
        <v>127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10"/>
      <c r="R19" s="89">
        <v>11</v>
      </c>
      <c r="S19" s="61"/>
      <c r="T19" s="87"/>
      <c r="U19" s="89" t="s">
        <v>37</v>
      </c>
      <c r="V19" s="87"/>
      <c r="W19" s="90"/>
      <c r="X19" s="61"/>
      <c r="Y19" s="87"/>
      <c r="Z19" s="90">
        <f t="shared" si="2"/>
        <v>0</v>
      </c>
      <c r="AA19" s="61"/>
      <c r="AB19" s="61"/>
      <c r="AC19" s="87"/>
      <c r="AD19" s="91" t="s">
        <v>35</v>
      </c>
      <c r="AE19" s="61"/>
      <c r="AF19" s="61"/>
      <c r="AG19" s="87"/>
      <c r="AH19" s="90">
        <f t="shared" si="3"/>
        <v>0</v>
      </c>
      <c r="AI19" s="61"/>
      <c r="AJ19" s="61"/>
      <c r="AK19" s="87"/>
      <c r="AL19" s="91" t="s">
        <v>35</v>
      </c>
      <c r="AM19" s="61"/>
      <c r="AN19" s="61"/>
      <c r="AO19" s="137"/>
      <c r="AP19" s="140"/>
      <c r="AQ19" s="26"/>
    </row>
    <row r="20" spans="1:43" ht="31.5" customHeight="1">
      <c r="A20" s="86" t="s">
        <v>53</v>
      </c>
      <c r="B20" s="87"/>
      <c r="C20" s="112" t="s">
        <v>132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4"/>
      <c r="R20" s="89">
        <v>114</v>
      </c>
      <c r="S20" s="61"/>
      <c r="T20" s="87"/>
      <c r="U20" s="89" t="s">
        <v>52</v>
      </c>
      <c r="V20" s="87"/>
      <c r="W20" s="90"/>
      <c r="X20" s="61"/>
      <c r="Y20" s="87"/>
      <c r="Z20" s="90">
        <f t="shared" si="2"/>
        <v>0</v>
      </c>
      <c r="AA20" s="61"/>
      <c r="AB20" s="61"/>
      <c r="AC20" s="87"/>
      <c r="AD20" s="91" t="s">
        <v>35</v>
      </c>
      <c r="AE20" s="61"/>
      <c r="AF20" s="61"/>
      <c r="AG20" s="87"/>
      <c r="AH20" s="90">
        <f t="shared" si="3"/>
        <v>0</v>
      </c>
      <c r="AI20" s="61"/>
      <c r="AJ20" s="61"/>
      <c r="AK20" s="87"/>
      <c r="AL20" s="91" t="s">
        <v>35</v>
      </c>
      <c r="AM20" s="61"/>
      <c r="AN20" s="61"/>
      <c r="AO20" s="137"/>
      <c r="AP20" s="140"/>
      <c r="AQ20" s="26"/>
    </row>
    <row r="21" spans="1:43" ht="31.35" customHeight="1">
      <c r="A21" s="86" t="s">
        <v>54</v>
      </c>
      <c r="B21" s="87"/>
      <c r="C21" s="112" t="s">
        <v>133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4"/>
      <c r="R21" s="89">
        <v>152</v>
      </c>
      <c r="S21" s="61"/>
      <c r="T21" s="87"/>
      <c r="U21" s="89" t="s">
        <v>52</v>
      </c>
      <c r="V21" s="87"/>
      <c r="W21" s="90"/>
      <c r="X21" s="61"/>
      <c r="Y21" s="87"/>
      <c r="Z21" s="90">
        <f t="shared" si="2"/>
        <v>0</v>
      </c>
      <c r="AA21" s="61"/>
      <c r="AB21" s="61"/>
      <c r="AC21" s="87"/>
      <c r="AD21" s="91" t="s">
        <v>35</v>
      </c>
      <c r="AE21" s="61"/>
      <c r="AF21" s="61"/>
      <c r="AG21" s="87"/>
      <c r="AH21" s="90">
        <f t="shared" si="3"/>
        <v>0</v>
      </c>
      <c r="AI21" s="61"/>
      <c r="AJ21" s="61"/>
      <c r="AK21" s="87"/>
      <c r="AL21" s="91" t="s">
        <v>35</v>
      </c>
      <c r="AM21" s="61"/>
      <c r="AN21" s="61"/>
      <c r="AO21" s="137"/>
      <c r="AP21" s="140"/>
      <c r="AQ21" s="26"/>
    </row>
    <row r="22" spans="1:43" ht="31.35" customHeight="1">
      <c r="A22" s="86" t="s">
        <v>56</v>
      </c>
      <c r="B22" s="87"/>
      <c r="C22" s="112" t="s">
        <v>128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89">
        <v>38</v>
      </c>
      <c r="S22" s="61"/>
      <c r="T22" s="87"/>
      <c r="U22" s="89" t="s">
        <v>37</v>
      </c>
      <c r="V22" s="87"/>
      <c r="W22" s="90"/>
      <c r="X22" s="61"/>
      <c r="Y22" s="87"/>
      <c r="Z22" s="90">
        <f t="shared" si="2"/>
        <v>0</v>
      </c>
      <c r="AA22" s="61"/>
      <c r="AB22" s="61"/>
      <c r="AC22" s="87"/>
      <c r="AD22" s="91" t="s">
        <v>35</v>
      </c>
      <c r="AE22" s="61"/>
      <c r="AF22" s="61"/>
      <c r="AG22" s="87"/>
      <c r="AH22" s="90">
        <f t="shared" si="3"/>
        <v>0</v>
      </c>
      <c r="AI22" s="61"/>
      <c r="AJ22" s="61"/>
      <c r="AK22" s="87"/>
      <c r="AL22" s="91" t="s">
        <v>35</v>
      </c>
      <c r="AM22" s="61"/>
      <c r="AN22" s="61"/>
      <c r="AO22" s="137"/>
      <c r="AP22" s="140"/>
      <c r="AQ22" s="26"/>
    </row>
    <row r="23" spans="1:43" ht="30" customHeight="1">
      <c r="A23" s="86" t="s">
        <v>120</v>
      </c>
      <c r="B23" s="87"/>
      <c r="C23" s="112" t="s">
        <v>129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89">
        <v>38</v>
      </c>
      <c r="S23" s="61"/>
      <c r="T23" s="87"/>
      <c r="U23" s="89" t="s">
        <v>37</v>
      </c>
      <c r="V23" s="87"/>
      <c r="W23" s="90"/>
      <c r="X23" s="61"/>
      <c r="Y23" s="87"/>
      <c r="Z23" s="90">
        <f t="shared" si="2"/>
        <v>0</v>
      </c>
      <c r="AA23" s="61"/>
      <c r="AB23" s="61"/>
      <c r="AC23" s="87"/>
      <c r="AD23" s="91" t="s">
        <v>35</v>
      </c>
      <c r="AE23" s="61"/>
      <c r="AF23" s="61"/>
      <c r="AG23" s="87"/>
      <c r="AH23" s="90">
        <f t="shared" si="3"/>
        <v>0</v>
      </c>
      <c r="AI23" s="61"/>
      <c r="AJ23" s="61"/>
      <c r="AK23" s="87"/>
      <c r="AL23" s="91" t="s">
        <v>35</v>
      </c>
      <c r="AM23" s="61"/>
      <c r="AN23" s="61"/>
      <c r="AO23" s="137"/>
      <c r="AP23" s="140"/>
      <c r="AQ23" s="26"/>
    </row>
    <row r="24" spans="1:43" ht="15">
      <c r="A24" s="86" t="s">
        <v>121</v>
      </c>
      <c r="B24" s="87"/>
      <c r="C24" s="112" t="s">
        <v>130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  <c r="R24" s="89">
        <v>76</v>
      </c>
      <c r="S24" s="61"/>
      <c r="T24" s="87"/>
      <c r="U24" s="89" t="s">
        <v>37</v>
      </c>
      <c r="V24" s="87"/>
      <c r="W24" s="90"/>
      <c r="X24" s="61"/>
      <c r="Y24" s="87"/>
      <c r="Z24" s="90">
        <f t="shared" si="2"/>
        <v>0</v>
      </c>
      <c r="AA24" s="61"/>
      <c r="AB24" s="61"/>
      <c r="AC24" s="87"/>
      <c r="AD24" s="91" t="s">
        <v>35</v>
      </c>
      <c r="AE24" s="61"/>
      <c r="AF24" s="61"/>
      <c r="AG24" s="87"/>
      <c r="AH24" s="90">
        <f t="shared" si="3"/>
        <v>0</v>
      </c>
      <c r="AI24" s="61"/>
      <c r="AJ24" s="61"/>
      <c r="AK24" s="87"/>
      <c r="AL24" s="91" t="s">
        <v>35</v>
      </c>
      <c r="AM24" s="61"/>
      <c r="AN24" s="61"/>
      <c r="AO24" s="137"/>
      <c r="AP24" s="140"/>
      <c r="AQ24" s="26"/>
    </row>
    <row r="25" spans="1:43" ht="30" customHeight="1">
      <c r="A25" s="86" t="s">
        <v>122</v>
      </c>
      <c r="B25" s="87"/>
      <c r="C25" s="112" t="s">
        <v>134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4"/>
      <c r="R25" s="89">
        <v>38</v>
      </c>
      <c r="S25" s="61"/>
      <c r="T25" s="87"/>
      <c r="U25" s="89" t="s">
        <v>37</v>
      </c>
      <c r="V25" s="87"/>
      <c r="W25" s="90"/>
      <c r="X25" s="61"/>
      <c r="Y25" s="87"/>
      <c r="Z25" s="90">
        <f t="shared" si="2"/>
        <v>0</v>
      </c>
      <c r="AA25" s="61"/>
      <c r="AB25" s="61"/>
      <c r="AC25" s="87"/>
      <c r="AD25" s="91" t="s">
        <v>35</v>
      </c>
      <c r="AE25" s="61"/>
      <c r="AF25" s="61"/>
      <c r="AG25" s="87"/>
      <c r="AH25" s="90">
        <f t="shared" si="3"/>
        <v>0</v>
      </c>
      <c r="AI25" s="61"/>
      <c r="AJ25" s="61"/>
      <c r="AK25" s="87"/>
      <c r="AL25" s="91" t="s">
        <v>35</v>
      </c>
      <c r="AM25" s="61"/>
      <c r="AN25" s="61"/>
      <c r="AO25" s="137"/>
      <c r="AP25" s="140"/>
      <c r="AQ25" s="26"/>
    </row>
    <row r="26" spans="1:43" ht="15.75" customHeight="1">
      <c r="A26" s="86" t="s">
        <v>123</v>
      </c>
      <c r="B26" s="87"/>
      <c r="C26" s="112" t="s">
        <v>137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89">
        <v>1</v>
      </c>
      <c r="S26" s="61"/>
      <c r="T26" s="87"/>
      <c r="U26" s="89" t="s">
        <v>83</v>
      </c>
      <c r="V26" s="87"/>
      <c r="W26" s="90"/>
      <c r="X26" s="61"/>
      <c r="Y26" s="87"/>
      <c r="Z26" s="90">
        <f t="shared" si="2"/>
        <v>0</v>
      </c>
      <c r="AA26" s="61"/>
      <c r="AB26" s="61"/>
      <c r="AC26" s="87"/>
      <c r="AD26" s="91" t="s">
        <v>35</v>
      </c>
      <c r="AE26" s="61"/>
      <c r="AF26" s="61"/>
      <c r="AG26" s="87"/>
      <c r="AH26" s="90">
        <f t="shared" si="3"/>
        <v>0</v>
      </c>
      <c r="AI26" s="61"/>
      <c r="AJ26" s="61"/>
      <c r="AK26" s="87"/>
      <c r="AL26" s="91" t="s">
        <v>35</v>
      </c>
      <c r="AM26" s="61"/>
      <c r="AN26" s="61"/>
      <c r="AO26" s="137"/>
      <c r="AP26" s="140"/>
      <c r="AQ26" s="26"/>
    </row>
    <row r="27" spans="1:43" ht="15.75" customHeight="1">
      <c r="A27" s="86" t="s">
        <v>124</v>
      </c>
      <c r="B27" s="87"/>
      <c r="C27" s="112" t="s">
        <v>135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  <c r="R27" s="89">
        <v>76</v>
      </c>
      <c r="S27" s="61"/>
      <c r="T27" s="87"/>
      <c r="U27" s="89" t="s">
        <v>37</v>
      </c>
      <c r="V27" s="87"/>
      <c r="W27" s="90"/>
      <c r="X27" s="61"/>
      <c r="Y27" s="87"/>
      <c r="Z27" s="90">
        <f t="shared" si="2"/>
        <v>0</v>
      </c>
      <c r="AA27" s="61"/>
      <c r="AB27" s="61"/>
      <c r="AC27" s="87"/>
      <c r="AD27" s="91" t="s">
        <v>35</v>
      </c>
      <c r="AE27" s="61"/>
      <c r="AF27" s="61"/>
      <c r="AG27" s="87"/>
      <c r="AH27" s="90">
        <f t="shared" si="3"/>
        <v>0</v>
      </c>
      <c r="AI27" s="61"/>
      <c r="AJ27" s="61"/>
      <c r="AK27" s="87"/>
      <c r="AL27" s="91" t="s">
        <v>35</v>
      </c>
      <c r="AM27" s="61"/>
      <c r="AN27" s="61"/>
      <c r="AO27" s="137"/>
      <c r="AP27" s="140"/>
      <c r="AQ27" s="26"/>
    </row>
    <row r="28" spans="1:43" ht="15">
      <c r="A28" s="86" t="s">
        <v>125</v>
      </c>
      <c r="B28" s="87"/>
      <c r="C28" s="112" t="s">
        <v>136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89">
        <v>38</v>
      </c>
      <c r="S28" s="61"/>
      <c r="T28" s="87"/>
      <c r="U28" s="89" t="s">
        <v>37</v>
      </c>
      <c r="V28" s="87"/>
      <c r="W28" s="90"/>
      <c r="X28" s="61"/>
      <c r="Y28" s="87"/>
      <c r="Z28" s="90">
        <f t="shared" si="2"/>
        <v>0</v>
      </c>
      <c r="AA28" s="61"/>
      <c r="AB28" s="61"/>
      <c r="AC28" s="87"/>
      <c r="AD28" s="91" t="s">
        <v>35</v>
      </c>
      <c r="AE28" s="61"/>
      <c r="AF28" s="61"/>
      <c r="AG28" s="87"/>
      <c r="AH28" s="90">
        <f t="shared" si="3"/>
        <v>0</v>
      </c>
      <c r="AI28" s="61"/>
      <c r="AJ28" s="61"/>
      <c r="AK28" s="87"/>
      <c r="AL28" s="91" t="s">
        <v>35</v>
      </c>
      <c r="AM28" s="61"/>
      <c r="AN28" s="61"/>
      <c r="AO28" s="137"/>
      <c r="AP28" s="140"/>
      <c r="AQ28" s="26"/>
    </row>
    <row r="29" spans="1:43" ht="30" customHeight="1">
      <c r="A29" s="86" t="s">
        <v>166</v>
      </c>
      <c r="B29" s="87"/>
      <c r="C29" s="112" t="s">
        <v>131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89">
        <v>76</v>
      </c>
      <c r="S29" s="61"/>
      <c r="T29" s="87"/>
      <c r="U29" s="89" t="s">
        <v>37</v>
      </c>
      <c r="V29" s="87"/>
      <c r="W29" s="90"/>
      <c r="X29" s="61"/>
      <c r="Y29" s="87"/>
      <c r="Z29" s="90">
        <f t="shared" si="2"/>
        <v>0</v>
      </c>
      <c r="AA29" s="61"/>
      <c r="AB29" s="61"/>
      <c r="AC29" s="87"/>
      <c r="AD29" s="91" t="s">
        <v>35</v>
      </c>
      <c r="AE29" s="61"/>
      <c r="AF29" s="61"/>
      <c r="AG29" s="87"/>
      <c r="AH29" s="90">
        <f t="shared" si="3"/>
        <v>0</v>
      </c>
      <c r="AI29" s="61"/>
      <c r="AJ29" s="61"/>
      <c r="AK29" s="87"/>
      <c r="AL29" s="91" t="s">
        <v>35</v>
      </c>
      <c r="AM29" s="61"/>
      <c r="AN29" s="61"/>
      <c r="AO29" s="137"/>
      <c r="AP29" s="140"/>
      <c r="AQ29" s="26"/>
    </row>
    <row r="30" spans="1:43" ht="15.75" customHeight="1">
      <c r="A30" s="102" t="s">
        <v>58</v>
      </c>
      <c r="B30" s="87"/>
      <c r="C30" s="111" t="s">
        <v>59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10"/>
      <c r="R30" s="104" t="s">
        <v>35</v>
      </c>
      <c r="S30" s="61"/>
      <c r="T30" s="87"/>
      <c r="U30" s="104" t="s">
        <v>35</v>
      </c>
      <c r="V30" s="87"/>
      <c r="W30" s="105" t="s">
        <v>35</v>
      </c>
      <c r="X30" s="61"/>
      <c r="Y30" s="87"/>
      <c r="Z30" s="101">
        <f>SUM(Z31:AC46)</f>
        <v>0</v>
      </c>
      <c r="AA30" s="61"/>
      <c r="AB30" s="61"/>
      <c r="AC30" s="87"/>
      <c r="AD30" s="101">
        <f>SUM(AD31:AG46)</f>
        <v>0</v>
      </c>
      <c r="AE30" s="61"/>
      <c r="AF30" s="61"/>
      <c r="AG30" s="87"/>
      <c r="AH30" s="101">
        <f>SUM(AH31:AK46)</f>
        <v>0</v>
      </c>
      <c r="AI30" s="61"/>
      <c r="AJ30" s="61"/>
      <c r="AK30" s="87"/>
      <c r="AL30" s="101">
        <f>SUM(AL31:AO46)</f>
        <v>0</v>
      </c>
      <c r="AM30" s="61"/>
      <c r="AN30" s="61"/>
      <c r="AO30" s="137"/>
      <c r="AP30" s="140"/>
      <c r="AQ30" s="26"/>
    </row>
    <row r="31" spans="1:43" ht="15.75" customHeight="1">
      <c r="A31" s="86" t="s">
        <v>60</v>
      </c>
      <c r="B31" s="87"/>
      <c r="C31" s="106" t="s">
        <v>61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10"/>
      <c r="R31" s="89">
        <f>R15</f>
        <v>162</v>
      </c>
      <c r="S31" s="61"/>
      <c r="T31" s="87"/>
      <c r="U31" s="89" t="s">
        <v>37</v>
      </c>
      <c r="V31" s="87"/>
      <c r="W31" s="90"/>
      <c r="X31" s="61"/>
      <c r="Y31" s="87"/>
      <c r="Z31" s="90">
        <f aca="true" t="shared" si="4" ref="Z31:Z33">R31*W31</f>
        <v>0</v>
      </c>
      <c r="AA31" s="61"/>
      <c r="AB31" s="61"/>
      <c r="AC31" s="87"/>
      <c r="AD31" s="91" t="s">
        <v>35</v>
      </c>
      <c r="AE31" s="61"/>
      <c r="AF31" s="61"/>
      <c r="AG31" s="87"/>
      <c r="AH31" s="90">
        <f aca="true" t="shared" si="5" ref="AH31:AH33">Z31*1.21</f>
        <v>0</v>
      </c>
      <c r="AI31" s="61"/>
      <c r="AJ31" s="61"/>
      <c r="AK31" s="87"/>
      <c r="AL31" s="91" t="s">
        <v>35</v>
      </c>
      <c r="AM31" s="61"/>
      <c r="AN31" s="61"/>
      <c r="AO31" s="137"/>
      <c r="AP31" s="140"/>
      <c r="AQ31" s="26"/>
    </row>
    <row r="32" spans="1:43" ht="15" customHeight="1">
      <c r="A32" s="86" t="s">
        <v>62</v>
      </c>
      <c r="B32" s="87"/>
      <c r="C32" s="106" t="s">
        <v>65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10"/>
      <c r="R32" s="89">
        <f>R14</f>
        <v>27</v>
      </c>
      <c r="S32" s="61"/>
      <c r="T32" s="87"/>
      <c r="U32" s="89" t="s">
        <v>37</v>
      </c>
      <c r="V32" s="87"/>
      <c r="W32" s="90"/>
      <c r="X32" s="61"/>
      <c r="Y32" s="87"/>
      <c r="Z32" s="90">
        <f t="shared" si="4"/>
        <v>0</v>
      </c>
      <c r="AA32" s="61"/>
      <c r="AB32" s="61"/>
      <c r="AC32" s="87"/>
      <c r="AD32" s="91" t="s">
        <v>35</v>
      </c>
      <c r="AE32" s="61"/>
      <c r="AF32" s="61"/>
      <c r="AG32" s="87"/>
      <c r="AH32" s="90">
        <f t="shared" si="5"/>
        <v>0</v>
      </c>
      <c r="AI32" s="61"/>
      <c r="AJ32" s="61"/>
      <c r="AK32" s="87"/>
      <c r="AL32" s="91" t="s">
        <v>35</v>
      </c>
      <c r="AM32" s="61"/>
      <c r="AN32" s="61"/>
      <c r="AO32" s="137"/>
      <c r="AP32" s="140"/>
      <c r="AQ32" s="26"/>
    </row>
    <row r="33" spans="1:43" ht="15.75" customHeight="1">
      <c r="A33" s="86" t="s">
        <v>63</v>
      </c>
      <c r="B33" s="87"/>
      <c r="C33" s="106" t="s">
        <v>68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10"/>
      <c r="R33" s="89">
        <f>R13</f>
        <v>1620</v>
      </c>
      <c r="S33" s="61"/>
      <c r="T33" s="87"/>
      <c r="U33" s="89" t="s">
        <v>52</v>
      </c>
      <c r="V33" s="87"/>
      <c r="W33" s="90"/>
      <c r="X33" s="61"/>
      <c r="Y33" s="87"/>
      <c r="Z33" s="90">
        <f t="shared" si="4"/>
        <v>0</v>
      </c>
      <c r="AA33" s="61"/>
      <c r="AB33" s="61"/>
      <c r="AC33" s="87"/>
      <c r="AD33" s="91" t="s">
        <v>35</v>
      </c>
      <c r="AE33" s="61"/>
      <c r="AF33" s="61"/>
      <c r="AG33" s="87"/>
      <c r="AH33" s="90">
        <f t="shared" si="5"/>
        <v>0</v>
      </c>
      <c r="AI33" s="61"/>
      <c r="AJ33" s="61"/>
      <c r="AK33" s="87"/>
      <c r="AL33" s="91" t="s">
        <v>35</v>
      </c>
      <c r="AM33" s="61"/>
      <c r="AN33" s="61"/>
      <c r="AO33" s="137"/>
      <c r="AP33" s="140"/>
      <c r="AQ33" s="26"/>
    </row>
    <row r="34" spans="1:43" ht="15.75" customHeight="1">
      <c r="A34" s="86" t="s">
        <v>64</v>
      </c>
      <c r="B34" s="87"/>
      <c r="C34" s="106" t="s">
        <v>70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10"/>
      <c r="R34" s="89">
        <v>15</v>
      </c>
      <c r="S34" s="61"/>
      <c r="T34" s="87"/>
      <c r="U34" s="89" t="s">
        <v>71</v>
      </c>
      <c r="V34" s="87"/>
      <c r="W34" s="90"/>
      <c r="X34" s="61"/>
      <c r="Y34" s="87"/>
      <c r="Z34" s="91" t="s">
        <v>35</v>
      </c>
      <c r="AA34" s="61"/>
      <c r="AB34" s="61"/>
      <c r="AC34" s="87"/>
      <c r="AD34" s="90">
        <f>R34*W34</f>
        <v>0</v>
      </c>
      <c r="AE34" s="61"/>
      <c r="AF34" s="61"/>
      <c r="AG34" s="87"/>
      <c r="AH34" s="91" t="s">
        <v>35</v>
      </c>
      <c r="AI34" s="61"/>
      <c r="AJ34" s="61"/>
      <c r="AK34" s="87"/>
      <c r="AL34" s="90">
        <f>AD34*1.21</f>
        <v>0</v>
      </c>
      <c r="AM34" s="61"/>
      <c r="AN34" s="61"/>
      <c r="AO34" s="137"/>
      <c r="AP34" s="140"/>
      <c r="AQ34" s="26"/>
    </row>
    <row r="35" spans="1:43" ht="15.75" customHeight="1">
      <c r="A35" s="86" t="s">
        <v>66</v>
      </c>
      <c r="B35" s="87"/>
      <c r="C35" s="106" t="s">
        <v>73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10"/>
      <c r="R35" s="115">
        <f>R15*2/3</f>
        <v>108</v>
      </c>
      <c r="S35" s="61"/>
      <c r="T35" s="87"/>
      <c r="U35" s="89" t="s">
        <v>71</v>
      </c>
      <c r="V35" s="87"/>
      <c r="W35" s="90"/>
      <c r="X35" s="61"/>
      <c r="Y35" s="87"/>
      <c r="Z35" s="90">
        <f aca="true" t="shared" si="6" ref="Z35:Z37">R35*W35</f>
        <v>0</v>
      </c>
      <c r="AA35" s="61"/>
      <c r="AB35" s="61"/>
      <c r="AC35" s="87"/>
      <c r="AD35" s="91" t="s">
        <v>35</v>
      </c>
      <c r="AE35" s="61"/>
      <c r="AF35" s="61"/>
      <c r="AG35" s="87"/>
      <c r="AH35" s="90">
        <f aca="true" t="shared" si="7" ref="AH35:AH37">Z35*1.21</f>
        <v>0</v>
      </c>
      <c r="AI35" s="61"/>
      <c r="AJ35" s="61"/>
      <c r="AK35" s="87"/>
      <c r="AL35" s="91" t="s">
        <v>35</v>
      </c>
      <c r="AM35" s="61"/>
      <c r="AN35" s="61"/>
      <c r="AO35" s="137"/>
      <c r="AP35" s="140"/>
      <c r="AQ35" s="26"/>
    </row>
    <row r="36" spans="1:43" ht="15.75" customHeight="1">
      <c r="A36" s="86" t="s">
        <v>67</v>
      </c>
      <c r="B36" s="87"/>
      <c r="C36" s="106" t="s">
        <v>75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10"/>
      <c r="R36" s="89">
        <v>162</v>
      </c>
      <c r="S36" s="61"/>
      <c r="T36" s="87"/>
      <c r="U36" s="89" t="s">
        <v>37</v>
      </c>
      <c r="V36" s="87"/>
      <c r="W36" s="90"/>
      <c r="X36" s="61"/>
      <c r="Y36" s="87"/>
      <c r="Z36" s="90">
        <f t="shared" si="6"/>
        <v>0</v>
      </c>
      <c r="AA36" s="61"/>
      <c r="AB36" s="61"/>
      <c r="AC36" s="87"/>
      <c r="AD36" s="91" t="s">
        <v>35</v>
      </c>
      <c r="AE36" s="61"/>
      <c r="AF36" s="61"/>
      <c r="AG36" s="87"/>
      <c r="AH36" s="90">
        <f t="shared" si="7"/>
        <v>0</v>
      </c>
      <c r="AI36" s="61"/>
      <c r="AJ36" s="61"/>
      <c r="AK36" s="87"/>
      <c r="AL36" s="91" t="s">
        <v>35</v>
      </c>
      <c r="AM36" s="61"/>
      <c r="AN36" s="61"/>
      <c r="AO36" s="137"/>
      <c r="AP36" s="140"/>
      <c r="AQ36" s="26"/>
    </row>
    <row r="37" spans="1:43" ht="15">
      <c r="A37" s="86" t="s">
        <v>69</v>
      </c>
      <c r="B37" s="87"/>
      <c r="C37" s="106" t="s">
        <v>78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10"/>
      <c r="R37" s="89">
        <f>R32/3*4</f>
        <v>36</v>
      </c>
      <c r="S37" s="61"/>
      <c r="T37" s="87"/>
      <c r="U37" s="89" t="s">
        <v>71</v>
      </c>
      <c r="V37" s="87"/>
      <c r="W37" s="90"/>
      <c r="X37" s="61"/>
      <c r="Y37" s="87"/>
      <c r="Z37" s="90">
        <f t="shared" si="6"/>
        <v>0</v>
      </c>
      <c r="AA37" s="61"/>
      <c r="AB37" s="61"/>
      <c r="AC37" s="87"/>
      <c r="AD37" s="91" t="s">
        <v>35</v>
      </c>
      <c r="AE37" s="61"/>
      <c r="AF37" s="61"/>
      <c r="AG37" s="87"/>
      <c r="AH37" s="90">
        <f t="shared" si="7"/>
        <v>0</v>
      </c>
      <c r="AI37" s="61"/>
      <c r="AJ37" s="61"/>
      <c r="AK37" s="87"/>
      <c r="AL37" s="91" t="s">
        <v>35</v>
      </c>
      <c r="AM37" s="61"/>
      <c r="AN37" s="61"/>
      <c r="AO37" s="137"/>
      <c r="AP37" s="140"/>
      <c r="AQ37" s="26"/>
    </row>
    <row r="38" spans="1:43" ht="31.35" customHeight="1">
      <c r="A38" s="86" t="s">
        <v>72</v>
      </c>
      <c r="B38" s="87"/>
      <c r="C38" s="112" t="s">
        <v>150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89">
        <v>152</v>
      </c>
      <c r="S38" s="61"/>
      <c r="T38" s="87"/>
      <c r="U38" s="89" t="s">
        <v>52</v>
      </c>
      <c r="V38" s="87"/>
      <c r="W38" s="90"/>
      <c r="X38" s="61"/>
      <c r="Y38" s="87"/>
      <c r="Z38" s="90">
        <f aca="true" t="shared" si="8" ref="Z38:Z46">R38*W38</f>
        <v>0</v>
      </c>
      <c r="AA38" s="61"/>
      <c r="AB38" s="61"/>
      <c r="AC38" s="87"/>
      <c r="AD38" s="91" t="s">
        <v>35</v>
      </c>
      <c r="AE38" s="61"/>
      <c r="AF38" s="61"/>
      <c r="AG38" s="87"/>
      <c r="AH38" s="90">
        <f aca="true" t="shared" si="9" ref="AH38:AH46">Z38*1.21</f>
        <v>0</v>
      </c>
      <c r="AI38" s="61"/>
      <c r="AJ38" s="61"/>
      <c r="AK38" s="87"/>
      <c r="AL38" s="91" t="s">
        <v>35</v>
      </c>
      <c r="AM38" s="61"/>
      <c r="AN38" s="61"/>
      <c r="AO38" s="137"/>
      <c r="AP38" s="140"/>
      <c r="AQ38" s="26"/>
    </row>
    <row r="39" spans="1:43" ht="31.35" customHeight="1">
      <c r="A39" s="86" t="s">
        <v>74</v>
      </c>
      <c r="B39" s="87"/>
      <c r="C39" s="112" t="s">
        <v>151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89">
        <v>76</v>
      </c>
      <c r="S39" s="61"/>
      <c r="T39" s="87"/>
      <c r="U39" s="89" t="s">
        <v>37</v>
      </c>
      <c r="V39" s="87"/>
      <c r="W39" s="90"/>
      <c r="X39" s="61"/>
      <c r="Y39" s="87"/>
      <c r="Z39" s="90">
        <f t="shared" si="8"/>
        <v>0</v>
      </c>
      <c r="AA39" s="61"/>
      <c r="AB39" s="61"/>
      <c r="AC39" s="87"/>
      <c r="AD39" s="91" t="s">
        <v>35</v>
      </c>
      <c r="AE39" s="61"/>
      <c r="AF39" s="61"/>
      <c r="AG39" s="87"/>
      <c r="AH39" s="90">
        <f t="shared" si="9"/>
        <v>0</v>
      </c>
      <c r="AI39" s="61"/>
      <c r="AJ39" s="61"/>
      <c r="AK39" s="87"/>
      <c r="AL39" s="91" t="s">
        <v>35</v>
      </c>
      <c r="AM39" s="61"/>
      <c r="AN39" s="61"/>
      <c r="AO39" s="137"/>
      <c r="AP39" s="140"/>
      <c r="AQ39" s="26"/>
    </row>
    <row r="40" spans="1:43" ht="30" customHeight="1">
      <c r="A40" s="86" t="s">
        <v>76</v>
      </c>
      <c r="B40" s="87"/>
      <c r="C40" s="112" t="s">
        <v>152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4"/>
      <c r="R40" s="89">
        <v>38</v>
      </c>
      <c r="S40" s="61"/>
      <c r="T40" s="87"/>
      <c r="U40" s="89" t="s">
        <v>37</v>
      </c>
      <c r="V40" s="87"/>
      <c r="W40" s="90"/>
      <c r="X40" s="61"/>
      <c r="Y40" s="87"/>
      <c r="Z40" s="90">
        <f t="shared" si="8"/>
        <v>0</v>
      </c>
      <c r="AA40" s="61"/>
      <c r="AB40" s="61"/>
      <c r="AC40" s="87"/>
      <c r="AD40" s="91" t="s">
        <v>35</v>
      </c>
      <c r="AE40" s="61"/>
      <c r="AF40" s="61"/>
      <c r="AG40" s="87"/>
      <c r="AH40" s="90">
        <f t="shared" si="9"/>
        <v>0</v>
      </c>
      <c r="AI40" s="61"/>
      <c r="AJ40" s="61"/>
      <c r="AK40" s="87"/>
      <c r="AL40" s="91" t="s">
        <v>35</v>
      </c>
      <c r="AM40" s="61"/>
      <c r="AN40" s="61"/>
      <c r="AO40" s="137"/>
      <c r="AP40" s="140"/>
      <c r="AQ40" s="26"/>
    </row>
    <row r="41" spans="1:43" ht="15.75" customHeight="1">
      <c r="A41" s="86" t="s">
        <v>77</v>
      </c>
      <c r="B41" s="87"/>
      <c r="C41" s="112" t="s">
        <v>143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  <c r="R41" s="89">
        <v>27</v>
      </c>
      <c r="S41" s="61"/>
      <c r="T41" s="87"/>
      <c r="U41" s="89" t="s">
        <v>37</v>
      </c>
      <c r="V41" s="87"/>
      <c r="W41" s="90"/>
      <c r="X41" s="61"/>
      <c r="Y41" s="87"/>
      <c r="Z41" s="90">
        <f t="shared" si="8"/>
        <v>0</v>
      </c>
      <c r="AA41" s="61"/>
      <c r="AB41" s="61"/>
      <c r="AC41" s="87"/>
      <c r="AD41" s="91" t="s">
        <v>35</v>
      </c>
      <c r="AE41" s="61"/>
      <c r="AF41" s="61"/>
      <c r="AG41" s="87"/>
      <c r="AH41" s="90">
        <f t="shared" si="9"/>
        <v>0</v>
      </c>
      <c r="AI41" s="61"/>
      <c r="AJ41" s="61"/>
      <c r="AK41" s="87"/>
      <c r="AL41" s="91" t="s">
        <v>35</v>
      </c>
      <c r="AM41" s="61"/>
      <c r="AN41" s="61"/>
      <c r="AO41" s="137"/>
      <c r="AP41" s="140"/>
      <c r="AQ41" s="26"/>
    </row>
    <row r="42" spans="1:43" ht="15.75" customHeight="1">
      <c r="A42" s="86" t="s">
        <v>138</v>
      </c>
      <c r="B42" s="87"/>
      <c r="C42" s="112" t="s">
        <v>144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4"/>
      <c r="R42" s="89">
        <v>11</v>
      </c>
      <c r="S42" s="61"/>
      <c r="T42" s="87"/>
      <c r="U42" s="89" t="s">
        <v>37</v>
      </c>
      <c r="V42" s="87"/>
      <c r="W42" s="90"/>
      <c r="X42" s="61"/>
      <c r="Y42" s="87"/>
      <c r="Z42" s="90">
        <f t="shared" si="8"/>
        <v>0</v>
      </c>
      <c r="AA42" s="61"/>
      <c r="AB42" s="61"/>
      <c r="AC42" s="87"/>
      <c r="AD42" s="91" t="s">
        <v>35</v>
      </c>
      <c r="AE42" s="61"/>
      <c r="AF42" s="61"/>
      <c r="AG42" s="87"/>
      <c r="AH42" s="90">
        <f t="shared" si="9"/>
        <v>0</v>
      </c>
      <c r="AI42" s="61"/>
      <c r="AJ42" s="61"/>
      <c r="AK42" s="87"/>
      <c r="AL42" s="91" t="s">
        <v>35</v>
      </c>
      <c r="AM42" s="61"/>
      <c r="AN42" s="61"/>
      <c r="AO42" s="137"/>
      <c r="AP42" s="140"/>
      <c r="AQ42" s="26"/>
    </row>
    <row r="43" spans="1:43" ht="31.35" customHeight="1">
      <c r="A43" s="86" t="s">
        <v>139</v>
      </c>
      <c r="B43" s="87"/>
      <c r="C43" s="112" t="s">
        <v>145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4"/>
      <c r="R43" s="89">
        <v>38</v>
      </c>
      <c r="S43" s="61"/>
      <c r="T43" s="87"/>
      <c r="U43" s="89" t="s">
        <v>37</v>
      </c>
      <c r="V43" s="87"/>
      <c r="W43" s="90"/>
      <c r="X43" s="61"/>
      <c r="Y43" s="87"/>
      <c r="Z43" s="90">
        <f t="shared" si="8"/>
        <v>0</v>
      </c>
      <c r="AA43" s="61"/>
      <c r="AB43" s="61"/>
      <c r="AC43" s="87"/>
      <c r="AD43" s="91" t="s">
        <v>35</v>
      </c>
      <c r="AE43" s="61"/>
      <c r="AF43" s="61"/>
      <c r="AG43" s="87"/>
      <c r="AH43" s="90">
        <f t="shared" si="9"/>
        <v>0</v>
      </c>
      <c r="AI43" s="61"/>
      <c r="AJ43" s="61"/>
      <c r="AK43" s="87"/>
      <c r="AL43" s="91" t="s">
        <v>35</v>
      </c>
      <c r="AM43" s="61"/>
      <c r="AN43" s="61"/>
      <c r="AO43" s="137"/>
      <c r="AP43" s="140"/>
      <c r="AQ43" s="26"/>
    </row>
    <row r="44" spans="1:43" ht="31.35" customHeight="1">
      <c r="A44" s="86" t="s">
        <v>140</v>
      </c>
      <c r="B44" s="87"/>
      <c r="C44" s="112" t="s">
        <v>146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4"/>
      <c r="R44" s="89">
        <v>38</v>
      </c>
      <c r="S44" s="61"/>
      <c r="T44" s="87"/>
      <c r="U44" s="89" t="s">
        <v>147</v>
      </c>
      <c r="V44" s="87"/>
      <c r="W44" s="90"/>
      <c r="X44" s="61"/>
      <c r="Y44" s="87"/>
      <c r="Z44" s="91" t="s">
        <v>35</v>
      </c>
      <c r="AA44" s="92"/>
      <c r="AB44" s="92"/>
      <c r="AC44" s="93"/>
      <c r="AD44" s="90">
        <f>R44*W44</f>
        <v>0</v>
      </c>
      <c r="AE44" s="108"/>
      <c r="AF44" s="108"/>
      <c r="AG44" s="109"/>
      <c r="AH44" s="91" t="s">
        <v>35</v>
      </c>
      <c r="AI44" s="92"/>
      <c r="AJ44" s="92"/>
      <c r="AK44" s="93"/>
      <c r="AL44" s="90">
        <f>AD44*1.21</f>
        <v>0</v>
      </c>
      <c r="AM44" s="108"/>
      <c r="AN44" s="108"/>
      <c r="AO44" s="138"/>
      <c r="AP44" s="140"/>
      <c r="AQ44" s="26"/>
    </row>
    <row r="45" spans="1:43" ht="31.5" customHeight="1">
      <c r="A45" s="86" t="s">
        <v>141</v>
      </c>
      <c r="B45" s="87"/>
      <c r="C45" s="112" t="s">
        <v>148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  <c r="R45" s="89">
        <v>38</v>
      </c>
      <c r="S45" s="61"/>
      <c r="T45" s="87"/>
      <c r="U45" s="89" t="s">
        <v>37</v>
      </c>
      <c r="V45" s="87"/>
      <c r="W45" s="90"/>
      <c r="X45" s="61"/>
      <c r="Y45" s="87"/>
      <c r="Z45" s="90">
        <f t="shared" si="8"/>
        <v>0</v>
      </c>
      <c r="AA45" s="61"/>
      <c r="AB45" s="61"/>
      <c r="AC45" s="87"/>
      <c r="AD45" s="91" t="s">
        <v>35</v>
      </c>
      <c r="AE45" s="61"/>
      <c r="AF45" s="61"/>
      <c r="AG45" s="87"/>
      <c r="AH45" s="90">
        <f t="shared" si="9"/>
        <v>0</v>
      </c>
      <c r="AI45" s="61"/>
      <c r="AJ45" s="61"/>
      <c r="AK45" s="87"/>
      <c r="AL45" s="91" t="s">
        <v>35</v>
      </c>
      <c r="AM45" s="61"/>
      <c r="AN45" s="61"/>
      <c r="AO45" s="137"/>
      <c r="AP45" s="140"/>
      <c r="AQ45" s="26"/>
    </row>
    <row r="46" spans="1:43" ht="42" customHeight="1">
      <c r="A46" s="86" t="s">
        <v>142</v>
      </c>
      <c r="B46" s="87"/>
      <c r="C46" s="112" t="s">
        <v>149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  <c r="R46" s="89">
        <v>38</v>
      </c>
      <c r="S46" s="61"/>
      <c r="T46" s="87"/>
      <c r="U46" s="89" t="s">
        <v>37</v>
      </c>
      <c r="V46" s="87"/>
      <c r="W46" s="90"/>
      <c r="X46" s="61"/>
      <c r="Y46" s="87"/>
      <c r="Z46" s="90">
        <f t="shared" si="8"/>
        <v>0</v>
      </c>
      <c r="AA46" s="61"/>
      <c r="AB46" s="61"/>
      <c r="AC46" s="87"/>
      <c r="AD46" s="91" t="s">
        <v>35</v>
      </c>
      <c r="AE46" s="61"/>
      <c r="AF46" s="61"/>
      <c r="AG46" s="87"/>
      <c r="AH46" s="90">
        <f t="shared" si="9"/>
        <v>0</v>
      </c>
      <c r="AI46" s="61"/>
      <c r="AJ46" s="61"/>
      <c r="AK46" s="87"/>
      <c r="AL46" s="91" t="s">
        <v>35</v>
      </c>
      <c r="AM46" s="61"/>
      <c r="AN46" s="61"/>
      <c r="AO46" s="137"/>
      <c r="AP46" s="140"/>
      <c r="AQ46" s="26"/>
    </row>
    <row r="47" spans="1:43" ht="15.75" customHeight="1">
      <c r="A47" s="102" t="s">
        <v>79</v>
      </c>
      <c r="B47" s="87"/>
      <c r="C47" s="103" t="s">
        <v>80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87"/>
      <c r="R47" s="104" t="s">
        <v>35</v>
      </c>
      <c r="S47" s="61"/>
      <c r="T47" s="87"/>
      <c r="U47" s="104" t="s">
        <v>35</v>
      </c>
      <c r="V47" s="87"/>
      <c r="W47" s="105" t="s">
        <v>35</v>
      </c>
      <c r="X47" s="61"/>
      <c r="Y47" s="87"/>
      <c r="Z47" s="101">
        <f>SUM(Z48:AC61)</f>
        <v>0</v>
      </c>
      <c r="AA47" s="61"/>
      <c r="AB47" s="61"/>
      <c r="AC47" s="87"/>
      <c r="AD47" s="101">
        <f>SUM(AD48:AG61)</f>
        <v>0</v>
      </c>
      <c r="AE47" s="61"/>
      <c r="AF47" s="61"/>
      <c r="AG47" s="87"/>
      <c r="AH47" s="101">
        <f>SUM(AH48:AK61)</f>
        <v>0</v>
      </c>
      <c r="AI47" s="61"/>
      <c r="AJ47" s="61"/>
      <c r="AK47" s="87"/>
      <c r="AL47" s="101">
        <f>SUM(AL48:AO61)</f>
        <v>0</v>
      </c>
      <c r="AM47" s="61"/>
      <c r="AN47" s="61"/>
      <c r="AO47" s="137"/>
      <c r="AP47" s="140"/>
      <c r="AQ47" s="26"/>
    </row>
    <row r="48" spans="1:43" ht="15.75" customHeight="1">
      <c r="A48" s="86" t="s">
        <v>81</v>
      </c>
      <c r="B48" s="87"/>
      <c r="C48" s="88" t="s">
        <v>82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87"/>
      <c r="R48" s="89">
        <v>1</v>
      </c>
      <c r="S48" s="61"/>
      <c r="T48" s="87"/>
      <c r="U48" s="89" t="s">
        <v>83</v>
      </c>
      <c r="V48" s="87"/>
      <c r="W48" s="90"/>
      <c r="X48" s="61"/>
      <c r="Y48" s="87"/>
      <c r="Z48" s="91" t="s">
        <v>35</v>
      </c>
      <c r="AA48" s="61"/>
      <c r="AB48" s="61"/>
      <c r="AC48" s="87"/>
      <c r="AD48" s="90">
        <f>W48</f>
        <v>0</v>
      </c>
      <c r="AE48" s="61"/>
      <c r="AF48" s="61"/>
      <c r="AG48" s="87"/>
      <c r="AH48" s="91" t="s">
        <v>35</v>
      </c>
      <c r="AI48" s="92"/>
      <c r="AJ48" s="92"/>
      <c r="AK48" s="93"/>
      <c r="AL48" s="90">
        <f>AD48*1.21</f>
        <v>0</v>
      </c>
      <c r="AM48" s="61"/>
      <c r="AN48" s="61"/>
      <c r="AO48" s="137"/>
      <c r="AP48" s="140"/>
      <c r="AQ48" s="26"/>
    </row>
    <row r="49" spans="1:43" ht="15.75" customHeight="1">
      <c r="A49" s="86" t="s">
        <v>84</v>
      </c>
      <c r="B49" s="87"/>
      <c r="C49" s="88" t="s">
        <v>85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87"/>
      <c r="R49" s="89">
        <v>1</v>
      </c>
      <c r="S49" s="61"/>
      <c r="T49" s="87"/>
      <c r="U49" s="89" t="s">
        <v>83</v>
      </c>
      <c r="V49" s="87"/>
      <c r="W49" s="90"/>
      <c r="X49" s="61"/>
      <c r="Y49" s="87"/>
      <c r="Z49" s="90">
        <f>R49*W49</f>
        <v>0</v>
      </c>
      <c r="AA49" s="61"/>
      <c r="AB49" s="61"/>
      <c r="AC49" s="87"/>
      <c r="AD49" s="91" t="s">
        <v>35</v>
      </c>
      <c r="AE49" s="61"/>
      <c r="AF49" s="61"/>
      <c r="AG49" s="87"/>
      <c r="AH49" s="90">
        <f>Z49*1.21</f>
        <v>0</v>
      </c>
      <c r="AI49" s="61"/>
      <c r="AJ49" s="61"/>
      <c r="AK49" s="87"/>
      <c r="AL49" s="91" t="s">
        <v>35</v>
      </c>
      <c r="AM49" s="92"/>
      <c r="AN49" s="92"/>
      <c r="AO49" s="139"/>
      <c r="AP49" s="140"/>
      <c r="AQ49" s="26"/>
    </row>
    <row r="50" spans="1:43" ht="15.75" customHeight="1">
      <c r="A50" s="86" t="s">
        <v>86</v>
      </c>
      <c r="B50" s="87"/>
      <c r="C50" s="88" t="s">
        <v>87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87"/>
      <c r="R50" s="89">
        <f>R36</f>
        <v>162</v>
      </c>
      <c r="S50" s="61"/>
      <c r="T50" s="87"/>
      <c r="U50" s="89" t="s">
        <v>37</v>
      </c>
      <c r="V50" s="87"/>
      <c r="W50" s="90"/>
      <c r="X50" s="61"/>
      <c r="Y50" s="87"/>
      <c r="Z50" s="91" t="s">
        <v>35</v>
      </c>
      <c r="AA50" s="61"/>
      <c r="AB50" s="61"/>
      <c r="AC50" s="87"/>
      <c r="AD50" s="90">
        <f>R50*W50</f>
        <v>0</v>
      </c>
      <c r="AE50" s="61"/>
      <c r="AF50" s="61"/>
      <c r="AG50" s="87"/>
      <c r="AH50" s="91" t="s">
        <v>35</v>
      </c>
      <c r="AI50" s="92"/>
      <c r="AJ50" s="92"/>
      <c r="AK50" s="93"/>
      <c r="AL50" s="90">
        <f>AD50*1.21</f>
        <v>0</v>
      </c>
      <c r="AM50" s="61"/>
      <c r="AN50" s="61"/>
      <c r="AO50" s="137"/>
      <c r="AP50" s="140"/>
      <c r="AQ50" s="26"/>
    </row>
    <row r="51" spans="1:43" ht="15.75" customHeight="1">
      <c r="A51" s="86" t="s">
        <v>88</v>
      </c>
      <c r="B51" s="87"/>
      <c r="C51" s="88" t="s">
        <v>89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87"/>
      <c r="R51" s="89">
        <v>1</v>
      </c>
      <c r="S51" s="61"/>
      <c r="T51" s="87"/>
      <c r="U51" s="89" t="s">
        <v>83</v>
      </c>
      <c r="V51" s="87"/>
      <c r="W51" s="90"/>
      <c r="X51" s="61"/>
      <c r="Y51" s="87"/>
      <c r="Z51" s="90">
        <f aca="true" t="shared" si="10" ref="Z51:Z52">R51*W51</f>
        <v>0</v>
      </c>
      <c r="AA51" s="61"/>
      <c r="AB51" s="61"/>
      <c r="AC51" s="87"/>
      <c r="AD51" s="91" t="s">
        <v>35</v>
      </c>
      <c r="AE51" s="61"/>
      <c r="AF51" s="61"/>
      <c r="AG51" s="87"/>
      <c r="AH51" s="90">
        <f aca="true" t="shared" si="11" ref="AH51:AH52">Z51*1.21</f>
        <v>0</v>
      </c>
      <c r="AI51" s="61"/>
      <c r="AJ51" s="61"/>
      <c r="AK51" s="87"/>
      <c r="AL51" s="91" t="s">
        <v>35</v>
      </c>
      <c r="AM51" s="92"/>
      <c r="AN51" s="92"/>
      <c r="AO51" s="139"/>
      <c r="AP51" s="140"/>
      <c r="AQ51" s="26"/>
    </row>
    <row r="52" spans="1:43" ht="15.75" customHeight="1">
      <c r="A52" s="86" t="s">
        <v>90</v>
      </c>
      <c r="B52" s="87"/>
      <c r="C52" s="88" t="s">
        <v>91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87"/>
      <c r="R52" s="89">
        <v>1</v>
      </c>
      <c r="S52" s="61"/>
      <c r="T52" s="87"/>
      <c r="U52" s="89" t="s">
        <v>83</v>
      </c>
      <c r="V52" s="87"/>
      <c r="W52" s="90"/>
      <c r="X52" s="61"/>
      <c r="Y52" s="87"/>
      <c r="Z52" s="90">
        <f t="shared" si="10"/>
        <v>0</v>
      </c>
      <c r="AA52" s="61"/>
      <c r="AB52" s="61"/>
      <c r="AC52" s="87"/>
      <c r="AD52" s="91" t="s">
        <v>35</v>
      </c>
      <c r="AE52" s="61"/>
      <c r="AF52" s="61"/>
      <c r="AG52" s="87"/>
      <c r="AH52" s="90">
        <f t="shared" si="11"/>
        <v>0</v>
      </c>
      <c r="AI52" s="61"/>
      <c r="AJ52" s="61"/>
      <c r="AK52" s="87"/>
      <c r="AL52" s="91" t="s">
        <v>35</v>
      </c>
      <c r="AM52" s="92"/>
      <c r="AN52" s="92"/>
      <c r="AO52" s="139"/>
      <c r="AP52" s="140"/>
      <c r="AQ52" s="26"/>
    </row>
    <row r="53" spans="1:43" ht="15.75" customHeight="1">
      <c r="A53" s="86" t="s">
        <v>92</v>
      </c>
      <c r="B53" s="87"/>
      <c r="C53" s="88" t="s">
        <v>93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87"/>
      <c r="R53" s="89">
        <v>1</v>
      </c>
      <c r="S53" s="61"/>
      <c r="T53" s="87"/>
      <c r="U53" s="89" t="s">
        <v>83</v>
      </c>
      <c r="V53" s="87"/>
      <c r="W53" s="90"/>
      <c r="X53" s="61"/>
      <c r="Y53" s="87"/>
      <c r="Z53" s="91" t="s">
        <v>35</v>
      </c>
      <c r="AA53" s="61"/>
      <c r="AB53" s="61"/>
      <c r="AC53" s="87"/>
      <c r="AD53" s="90">
        <f>R53*W53</f>
        <v>0</v>
      </c>
      <c r="AE53" s="61"/>
      <c r="AF53" s="61"/>
      <c r="AG53" s="87"/>
      <c r="AH53" s="91" t="s">
        <v>35</v>
      </c>
      <c r="AI53" s="92"/>
      <c r="AJ53" s="92"/>
      <c r="AK53" s="93"/>
      <c r="AL53" s="90">
        <f>AD53*1.21</f>
        <v>0</v>
      </c>
      <c r="AM53" s="61"/>
      <c r="AN53" s="61"/>
      <c r="AO53" s="137"/>
      <c r="AP53" s="140"/>
      <c r="AQ53" s="26"/>
    </row>
    <row r="54" spans="1:43" ht="15.75" customHeight="1">
      <c r="A54" s="86" t="s">
        <v>94</v>
      </c>
      <c r="B54" s="87"/>
      <c r="C54" s="88" t="s">
        <v>95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87"/>
      <c r="R54" s="89">
        <v>1</v>
      </c>
      <c r="S54" s="61"/>
      <c r="T54" s="87"/>
      <c r="U54" s="89" t="s">
        <v>83</v>
      </c>
      <c r="V54" s="87"/>
      <c r="W54" s="90"/>
      <c r="X54" s="61"/>
      <c r="Y54" s="87"/>
      <c r="Z54" s="90">
        <f aca="true" t="shared" si="12" ref="Z54:Z56">R54*W54</f>
        <v>0</v>
      </c>
      <c r="AA54" s="61"/>
      <c r="AB54" s="61"/>
      <c r="AC54" s="87"/>
      <c r="AD54" s="91" t="s">
        <v>35</v>
      </c>
      <c r="AE54" s="61"/>
      <c r="AF54" s="61"/>
      <c r="AG54" s="87"/>
      <c r="AH54" s="90">
        <f aca="true" t="shared" si="13" ref="AH54:AH56">Z54*1.21</f>
        <v>0</v>
      </c>
      <c r="AI54" s="61"/>
      <c r="AJ54" s="61"/>
      <c r="AK54" s="87"/>
      <c r="AL54" s="91" t="s">
        <v>35</v>
      </c>
      <c r="AM54" s="92"/>
      <c r="AN54" s="92"/>
      <c r="AO54" s="139"/>
      <c r="AP54" s="140"/>
      <c r="AQ54" s="26"/>
    </row>
    <row r="55" spans="1:43" ht="15.75" customHeight="1">
      <c r="A55" s="86" t="s">
        <v>96</v>
      </c>
      <c r="B55" s="87"/>
      <c r="C55" s="88" t="s">
        <v>170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87"/>
      <c r="R55" s="89">
        <v>1</v>
      </c>
      <c r="S55" s="61"/>
      <c r="T55" s="87"/>
      <c r="U55" s="89" t="s">
        <v>83</v>
      </c>
      <c r="V55" s="87"/>
      <c r="W55" s="90"/>
      <c r="X55" s="61"/>
      <c r="Y55" s="87"/>
      <c r="Z55" s="90">
        <f aca="true" t="shared" si="14" ref="Z55">R55*W55</f>
        <v>0</v>
      </c>
      <c r="AA55" s="61"/>
      <c r="AB55" s="61"/>
      <c r="AC55" s="87"/>
      <c r="AD55" s="91" t="s">
        <v>35</v>
      </c>
      <c r="AE55" s="61"/>
      <c r="AF55" s="61"/>
      <c r="AG55" s="87"/>
      <c r="AH55" s="90">
        <f aca="true" t="shared" si="15" ref="AH55">Z55*1.21</f>
        <v>0</v>
      </c>
      <c r="AI55" s="61"/>
      <c r="AJ55" s="61"/>
      <c r="AK55" s="87"/>
      <c r="AL55" s="91" t="s">
        <v>35</v>
      </c>
      <c r="AM55" s="92"/>
      <c r="AN55" s="92"/>
      <c r="AO55" s="139"/>
      <c r="AP55" s="140"/>
      <c r="AQ55" s="26"/>
    </row>
    <row r="56" spans="1:43" ht="15.75" customHeight="1">
      <c r="A56" s="86" t="s">
        <v>98</v>
      </c>
      <c r="B56" s="87"/>
      <c r="C56" s="131" t="s">
        <v>97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6"/>
      <c r="R56" s="132">
        <v>30</v>
      </c>
      <c r="S56" s="63"/>
      <c r="T56" s="66"/>
      <c r="U56" s="89" t="s">
        <v>71</v>
      </c>
      <c r="V56" s="87"/>
      <c r="W56" s="128"/>
      <c r="X56" s="63"/>
      <c r="Y56" s="66"/>
      <c r="Z56" s="90">
        <f t="shared" si="12"/>
        <v>0</v>
      </c>
      <c r="AA56" s="61"/>
      <c r="AB56" s="61"/>
      <c r="AC56" s="87"/>
      <c r="AD56" s="129" t="s">
        <v>35</v>
      </c>
      <c r="AE56" s="63"/>
      <c r="AF56" s="63"/>
      <c r="AG56" s="66"/>
      <c r="AH56" s="128">
        <f t="shared" si="13"/>
        <v>0</v>
      </c>
      <c r="AI56" s="63"/>
      <c r="AJ56" s="63"/>
      <c r="AK56" s="66"/>
      <c r="AL56" s="129" t="s">
        <v>35</v>
      </c>
      <c r="AM56" s="130"/>
      <c r="AN56" s="130"/>
      <c r="AO56" s="130"/>
      <c r="AP56" s="140"/>
      <c r="AQ56" s="26"/>
    </row>
    <row r="57" spans="1:43" ht="15">
      <c r="A57" s="86" t="s">
        <v>153</v>
      </c>
      <c r="B57" s="87"/>
      <c r="C57" s="88" t="s">
        <v>99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87"/>
      <c r="R57" s="89">
        <v>1</v>
      </c>
      <c r="S57" s="61"/>
      <c r="T57" s="87"/>
      <c r="U57" s="89" t="s">
        <v>83</v>
      </c>
      <c r="V57" s="87"/>
      <c r="W57" s="90"/>
      <c r="X57" s="61"/>
      <c r="Y57" s="87"/>
      <c r="Z57" s="91" t="s">
        <v>35</v>
      </c>
      <c r="AA57" s="61"/>
      <c r="AB57" s="61"/>
      <c r="AC57" s="87"/>
      <c r="AD57" s="90">
        <f>R57*W57</f>
        <v>0</v>
      </c>
      <c r="AE57" s="61"/>
      <c r="AF57" s="61"/>
      <c r="AG57" s="87"/>
      <c r="AH57" s="91" t="s">
        <v>35</v>
      </c>
      <c r="AI57" s="92"/>
      <c r="AJ57" s="92"/>
      <c r="AK57" s="93"/>
      <c r="AL57" s="90">
        <f>AD57*1.21</f>
        <v>0</v>
      </c>
      <c r="AM57" s="61"/>
      <c r="AN57" s="61"/>
      <c r="AO57" s="137"/>
      <c r="AP57" s="140"/>
      <c r="AQ57" s="26"/>
    </row>
    <row r="58" spans="1:43" ht="30" customHeight="1">
      <c r="A58" s="86" t="s">
        <v>154</v>
      </c>
      <c r="B58" s="87"/>
      <c r="C58" s="112" t="s">
        <v>157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3"/>
      <c r="R58" s="89">
        <v>1</v>
      </c>
      <c r="S58" s="61"/>
      <c r="T58" s="87"/>
      <c r="U58" s="89" t="s">
        <v>83</v>
      </c>
      <c r="V58" s="87"/>
      <c r="W58" s="90"/>
      <c r="X58" s="61"/>
      <c r="Y58" s="87"/>
      <c r="Z58" s="91" t="s">
        <v>35</v>
      </c>
      <c r="AA58" s="61"/>
      <c r="AB58" s="61"/>
      <c r="AC58" s="87"/>
      <c r="AD58" s="90">
        <f>R58*W58</f>
        <v>0</v>
      </c>
      <c r="AE58" s="61"/>
      <c r="AF58" s="61"/>
      <c r="AG58" s="87"/>
      <c r="AH58" s="91" t="s">
        <v>35</v>
      </c>
      <c r="AI58" s="92"/>
      <c r="AJ58" s="92"/>
      <c r="AK58" s="93"/>
      <c r="AL58" s="90">
        <f>AD58*1.21</f>
        <v>0</v>
      </c>
      <c r="AM58" s="61"/>
      <c r="AN58" s="61"/>
      <c r="AO58" s="137"/>
      <c r="AP58" s="140"/>
      <c r="AQ58" s="26"/>
    </row>
    <row r="59" spans="1:43" ht="15.75" customHeight="1">
      <c r="A59" s="86" t="s">
        <v>155</v>
      </c>
      <c r="B59" s="87"/>
      <c r="C59" s="88" t="s">
        <v>158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87"/>
      <c r="R59" s="89">
        <v>15</v>
      </c>
      <c r="S59" s="61"/>
      <c r="T59" s="87"/>
      <c r="U59" s="89" t="s">
        <v>159</v>
      </c>
      <c r="V59" s="87"/>
      <c r="W59" s="90"/>
      <c r="X59" s="61"/>
      <c r="Y59" s="87"/>
      <c r="Z59" s="91" t="s">
        <v>35</v>
      </c>
      <c r="AA59" s="61"/>
      <c r="AB59" s="61"/>
      <c r="AC59" s="87"/>
      <c r="AD59" s="90">
        <f>R59*W59</f>
        <v>0</v>
      </c>
      <c r="AE59" s="61"/>
      <c r="AF59" s="61"/>
      <c r="AG59" s="87"/>
      <c r="AH59" s="91" t="s">
        <v>35</v>
      </c>
      <c r="AI59" s="92"/>
      <c r="AJ59" s="92"/>
      <c r="AK59" s="93"/>
      <c r="AL59" s="90">
        <f>AD59*1.21</f>
        <v>0</v>
      </c>
      <c r="AM59" s="61"/>
      <c r="AN59" s="61"/>
      <c r="AO59" s="137"/>
      <c r="AP59" s="140"/>
      <c r="AQ59" s="26"/>
    </row>
    <row r="60" spans="1:43" ht="15.75" customHeight="1">
      <c r="A60" s="86" t="s">
        <v>156</v>
      </c>
      <c r="B60" s="87"/>
      <c r="C60" s="88" t="s">
        <v>160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87"/>
      <c r="R60" s="89">
        <v>1</v>
      </c>
      <c r="S60" s="61"/>
      <c r="T60" s="87"/>
      <c r="U60" s="89" t="s">
        <v>83</v>
      </c>
      <c r="V60" s="87"/>
      <c r="W60" s="90"/>
      <c r="X60" s="61"/>
      <c r="Y60" s="87"/>
      <c r="Z60" s="91" t="s">
        <v>35</v>
      </c>
      <c r="AA60" s="61"/>
      <c r="AB60" s="61"/>
      <c r="AC60" s="87"/>
      <c r="AD60" s="90">
        <f>R60*W60</f>
        <v>0</v>
      </c>
      <c r="AE60" s="61"/>
      <c r="AF60" s="61"/>
      <c r="AG60" s="87"/>
      <c r="AH60" s="91" t="s">
        <v>35</v>
      </c>
      <c r="AI60" s="92"/>
      <c r="AJ60" s="92"/>
      <c r="AK60" s="93"/>
      <c r="AL60" s="90">
        <f>AD60*1.21</f>
        <v>0</v>
      </c>
      <c r="AM60" s="61"/>
      <c r="AN60" s="61"/>
      <c r="AO60" s="137"/>
      <c r="AP60" s="140"/>
      <c r="AQ60" s="26"/>
    </row>
    <row r="61" spans="1:43" ht="15.75" customHeight="1">
      <c r="A61" s="86" t="s">
        <v>169</v>
      </c>
      <c r="B61" s="87"/>
      <c r="C61" s="88" t="s">
        <v>161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87"/>
      <c r="R61" s="89">
        <v>3</v>
      </c>
      <c r="S61" s="61"/>
      <c r="T61" s="87"/>
      <c r="U61" s="89" t="s">
        <v>162</v>
      </c>
      <c r="V61" s="87"/>
      <c r="W61" s="90"/>
      <c r="X61" s="61"/>
      <c r="Y61" s="87"/>
      <c r="Z61" s="91" t="s">
        <v>35</v>
      </c>
      <c r="AA61" s="61"/>
      <c r="AB61" s="61"/>
      <c r="AC61" s="87"/>
      <c r="AD61" s="90">
        <f>R61*W61</f>
        <v>0</v>
      </c>
      <c r="AE61" s="61"/>
      <c r="AF61" s="61"/>
      <c r="AG61" s="87"/>
      <c r="AH61" s="91" t="s">
        <v>35</v>
      </c>
      <c r="AI61" s="92"/>
      <c r="AJ61" s="92"/>
      <c r="AK61" s="93"/>
      <c r="AL61" s="90">
        <f>AD61*1.21</f>
        <v>0</v>
      </c>
      <c r="AM61" s="61"/>
      <c r="AN61" s="61"/>
      <c r="AO61" s="137"/>
      <c r="AP61" s="140"/>
      <c r="AQ61" s="26"/>
    </row>
    <row r="62" spans="1:43" ht="15.75" customHeight="1">
      <c r="A62" s="127" t="s">
        <v>10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8"/>
      <c r="Z62" s="116">
        <f>Z47+Z30+Z5</f>
        <v>0</v>
      </c>
      <c r="AA62" s="117"/>
      <c r="AB62" s="117"/>
      <c r="AC62" s="118"/>
      <c r="AD62" s="116">
        <f>AD47+AD30+AD5</f>
        <v>0</v>
      </c>
      <c r="AE62" s="117"/>
      <c r="AF62" s="117"/>
      <c r="AG62" s="118"/>
      <c r="AH62" s="116">
        <f>AH47+AH30+AH5</f>
        <v>0</v>
      </c>
      <c r="AI62" s="117"/>
      <c r="AJ62" s="117"/>
      <c r="AK62" s="118"/>
      <c r="AL62" s="116">
        <f>AL47+AL30+AL5</f>
        <v>0</v>
      </c>
      <c r="AM62" s="117"/>
      <c r="AN62" s="117"/>
      <c r="AO62" s="119"/>
      <c r="AP62" s="26"/>
      <c r="AQ62" s="26"/>
    </row>
    <row r="63" spans="1:43" ht="15.7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2"/>
      <c r="Z63" s="55"/>
      <c r="AA63" s="54"/>
      <c r="AB63" s="54"/>
      <c r="AC63" s="54"/>
      <c r="AD63" s="56"/>
      <c r="AE63" s="54"/>
      <c r="AF63" s="54"/>
      <c r="AG63" s="54"/>
      <c r="AH63" s="56"/>
      <c r="AI63" s="54"/>
      <c r="AJ63" s="54"/>
      <c r="AK63" s="54"/>
      <c r="AL63" s="56"/>
      <c r="AM63" s="54"/>
      <c r="AN63" s="54"/>
      <c r="AO63" s="54"/>
      <c r="AP63" s="26"/>
      <c r="AQ63" s="26"/>
    </row>
    <row r="64" spans="1:43" ht="15.75" customHeight="1">
      <c r="A64" s="32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120" t="s">
        <v>100</v>
      </c>
      <c r="V64" s="61"/>
      <c r="W64" s="87"/>
      <c r="X64" s="36"/>
      <c r="Y64" s="35"/>
      <c r="Z64" s="121" t="s">
        <v>101</v>
      </c>
      <c r="AA64" s="61"/>
      <c r="AB64" s="61"/>
      <c r="AC64" s="61"/>
      <c r="AD64" s="61"/>
      <c r="AE64" s="61"/>
      <c r="AF64" s="87"/>
      <c r="AG64" s="121" t="s">
        <v>102</v>
      </c>
      <c r="AH64" s="61"/>
      <c r="AI64" s="61"/>
      <c r="AJ64" s="87"/>
      <c r="AK64" s="121" t="s">
        <v>103</v>
      </c>
      <c r="AL64" s="61"/>
      <c r="AM64" s="61"/>
      <c r="AN64" s="61"/>
      <c r="AO64" s="87"/>
      <c r="AP64" s="26"/>
      <c r="AQ64" s="26"/>
    </row>
    <row r="65" spans="1:43" ht="15" customHeight="1">
      <c r="A65" s="126" t="s">
        <v>104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67"/>
      <c r="U65" s="86" t="s">
        <v>105</v>
      </c>
      <c r="V65" s="61"/>
      <c r="W65" s="87"/>
      <c r="X65" s="125" t="s">
        <v>5</v>
      </c>
      <c r="Y65" s="87"/>
      <c r="Z65" s="91">
        <f>Z62+AD62</f>
        <v>0</v>
      </c>
      <c r="AA65" s="61"/>
      <c r="AB65" s="61"/>
      <c r="AC65" s="61"/>
      <c r="AD65" s="61"/>
      <c r="AE65" s="61"/>
      <c r="AF65" s="87"/>
      <c r="AG65" s="91">
        <f aca="true" t="shared" si="16" ref="AG65:AG67">AK65-Z65</f>
        <v>0</v>
      </c>
      <c r="AH65" s="61"/>
      <c r="AI65" s="61"/>
      <c r="AJ65" s="87"/>
      <c r="AK65" s="91">
        <f>AH62+AL62</f>
        <v>0</v>
      </c>
      <c r="AL65" s="61"/>
      <c r="AM65" s="61"/>
      <c r="AN65" s="61"/>
      <c r="AO65" s="87"/>
      <c r="AP65" s="26"/>
      <c r="AQ65" s="26"/>
    </row>
    <row r="66" spans="1:43" ht="15.75" customHeight="1">
      <c r="A66" s="88" t="s">
        <v>106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87"/>
      <c r="U66" s="124" t="e">
        <f>AK66/AK65</f>
        <v>#DIV/0!</v>
      </c>
      <c r="V66" s="61"/>
      <c r="W66" s="87"/>
      <c r="X66" s="125" t="s">
        <v>5</v>
      </c>
      <c r="Y66" s="87"/>
      <c r="Z66" s="91">
        <f>Z62</f>
        <v>0</v>
      </c>
      <c r="AA66" s="61"/>
      <c r="AB66" s="61"/>
      <c r="AC66" s="61"/>
      <c r="AD66" s="61"/>
      <c r="AE66" s="61"/>
      <c r="AF66" s="87"/>
      <c r="AG66" s="91">
        <f t="shared" si="16"/>
        <v>0</v>
      </c>
      <c r="AH66" s="61"/>
      <c r="AI66" s="61"/>
      <c r="AJ66" s="87"/>
      <c r="AK66" s="91">
        <f>AH62</f>
        <v>0</v>
      </c>
      <c r="AL66" s="61"/>
      <c r="AM66" s="61"/>
      <c r="AN66" s="61"/>
      <c r="AO66" s="87"/>
      <c r="AP66" s="26"/>
      <c r="AQ66" s="26"/>
    </row>
    <row r="67" spans="1:43" ht="15.75" customHeight="1">
      <c r="A67" s="88" t="s">
        <v>107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87"/>
      <c r="U67" s="124" t="e">
        <f>U65-U66</f>
        <v>#DIV/0!</v>
      </c>
      <c r="V67" s="61"/>
      <c r="W67" s="87"/>
      <c r="X67" s="125" t="s">
        <v>5</v>
      </c>
      <c r="Y67" s="87"/>
      <c r="Z67" s="91">
        <f>AD62</f>
        <v>0</v>
      </c>
      <c r="AA67" s="61"/>
      <c r="AB67" s="61"/>
      <c r="AC67" s="61"/>
      <c r="AD67" s="61"/>
      <c r="AE67" s="61"/>
      <c r="AF67" s="87"/>
      <c r="AG67" s="91">
        <f t="shared" si="16"/>
        <v>0</v>
      </c>
      <c r="AH67" s="61"/>
      <c r="AI67" s="61"/>
      <c r="AJ67" s="87"/>
      <c r="AK67" s="91">
        <f>AL62</f>
        <v>0</v>
      </c>
      <c r="AL67" s="61"/>
      <c r="AM67" s="61"/>
      <c r="AN67" s="61"/>
      <c r="AO67" s="87"/>
      <c r="AP67" s="29"/>
      <c r="AQ67" s="29"/>
    </row>
    <row r="68" spans="1:43" ht="15.75" customHeight="1">
      <c r="A68" s="25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6"/>
      <c r="AQ68" s="26"/>
    </row>
    <row r="69" spans="1:43" ht="15.75" customHeight="1">
      <c r="A69" s="57" t="s">
        <v>167</v>
      </c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6"/>
      <c r="AQ69" s="26"/>
    </row>
    <row r="70" spans="1:43" ht="15.75" customHeight="1">
      <c r="A70" s="57" t="s">
        <v>168</v>
      </c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6"/>
      <c r="AQ70" s="26"/>
    </row>
    <row r="71" spans="1:43" ht="15.75" customHeight="1">
      <c r="A71" s="25"/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6"/>
      <c r="AQ71" s="26"/>
    </row>
    <row r="72" spans="1:43" ht="15.75" customHeight="1">
      <c r="A72" s="25"/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6"/>
      <c r="AQ72" s="26"/>
    </row>
    <row r="73" spans="1:43" ht="15.75" customHeight="1">
      <c r="A73" s="25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9"/>
      <c r="AD73" s="29"/>
      <c r="AE73" s="29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1:43" ht="15.75" customHeight="1">
      <c r="A74" s="25"/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37"/>
      <c r="AD74" s="38"/>
      <c r="AE74" s="38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1:43" ht="15.75" customHeight="1">
      <c r="A75" s="25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37"/>
      <c r="AD75" s="38"/>
      <c r="AE75" s="3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1:43" ht="15.75" customHeight="1">
      <c r="A76" s="25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9"/>
      <c r="AE76" s="29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1:43" ht="15.75" customHeight="1">
      <c r="A77" s="25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9"/>
      <c r="AE77" s="29"/>
      <c r="AF77" s="28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1:43" ht="15.75" customHeight="1">
      <c r="A78" s="25"/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9"/>
      <c r="AE78" s="29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1:43" ht="15.75" customHeight="1">
      <c r="A79" s="25"/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9"/>
      <c r="AE79" s="29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1:43" ht="15.75" customHeight="1">
      <c r="A80" s="25"/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9"/>
      <c r="AE80" s="29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1:43" ht="15.75" customHeight="1">
      <c r="A81" s="25"/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9"/>
      <c r="AE81" s="29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1:43" ht="15.75" customHeight="1">
      <c r="A82" s="25"/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9"/>
      <c r="AE82" s="29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</row>
    <row r="83" spans="1:43" ht="15.75" customHeight="1">
      <c r="A83" s="25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9"/>
      <c r="AE83" s="29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1:43" ht="15.75" customHeight="1">
      <c r="A84" s="25"/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9"/>
      <c r="AE84" s="29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1:43" ht="15.75" customHeight="1">
      <c r="A85" s="25"/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9"/>
      <c r="AE85" s="29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1:43" ht="15.75" customHeight="1">
      <c r="A86" s="25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9"/>
      <c r="AE86" s="29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1:43" ht="15.75" customHeight="1">
      <c r="A87" s="25"/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9"/>
      <c r="AE87" s="29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1:43" ht="15.75" customHeight="1">
      <c r="A88" s="25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9"/>
      <c r="AE88" s="29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</row>
    <row r="89" spans="1:43" ht="15.75" customHeight="1">
      <c r="A89" s="25"/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1:43" ht="15.75" customHeight="1">
      <c r="A90" s="25"/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1:43" ht="15.75" customHeight="1">
      <c r="A91" s="25"/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1:43" ht="15.75" customHeight="1">
      <c r="A92" s="25"/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1:43" ht="15.75" customHeight="1">
      <c r="A93" s="25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1:43" ht="15.75" customHeight="1">
      <c r="A94" s="25"/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1:43" ht="15.75" customHeight="1">
      <c r="A95" s="25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1:43" ht="15.75" customHeight="1">
      <c r="A96" s="25"/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1:43" ht="15.75" customHeight="1">
      <c r="A97" s="25"/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1:43" ht="15.75" customHeight="1">
      <c r="A98" s="25"/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1:43" ht="15.75" customHeight="1">
      <c r="A99" s="25"/>
      <c r="B99" s="2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1:43" ht="15.75" customHeight="1">
      <c r="A100" s="25"/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1:43" ht="15.75" customHeight="1">
      <c r="A101" s="25"/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1:43" ht="15.75" customHeight="1">
      <c r="A102" s="25"/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</row>
    <row r="103" spans="1:43" ht="15.75" customHeight="1">
      <c r="A103" s="25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1:43" ht="15.75" customHeight="1">
      <c r="A104" s="25"/>
      <c r="B104" s="25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1:43" ht="15.75" customHeight="1">
      <c r="A105" s="25"/>
      <c r="B105" s="2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1:43" ht="15.75" customHeight="1">
      <c r="A106" s="25"/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1:43" ht="15.75" customHeight="1">
      <c r="A107" s="25"/>
      <c r="B107" s="25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1:43" ht="15.75" customHeight="1">
      <c r="A108" s="25"/>
      <c r="B108" s="25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1:43" ht="15.75" customHeight="1">
      <c r="A109" s="25"/>
      <c r="B109" s="25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1:43" ht="15" customHeight="1">
      <c r="A110" s="25"/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40"/>
      <c r="AQ110" s="40"/>
    </row>
    <row r="111" spans="1:43" ht="15.75" customHeight="1">
      <c r="A111" s="25"/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39"/>
      <c r="AD111" s="39"/>
      <c r="AE111" s="39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26"/>
      <c r="AQ111" s="26"/>
    </row>
    <row r="112" spans="1:43" ht="15.75" customHeight="1">
      <c r="A112" s="25"/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1:43" ht="15.75" customHeight="1">
      <c r="A113" s="25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41"/>
      <c r="AD113" s="41"/>
      <c r="AE113" s="41"/>
      <c r="AF113" s="42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</row>
    <row r="114" spans="1:43" ht="15.75" customHeight="1">
      <c r="A114" s="25"/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41"/>
      <c r="AD114" s="41"/>
      <c r="AE114" s="41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1:43" ht="15.75" customHeight="1">
      <c r="A115" s="25"/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43"/>
      <c r="AD115" s="43"/>
      <c r="AE115" s="43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1:43" ht="15.75" customHeight="1">
      <c r="A116" s="25"/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41"/>
      <c r="AD116" s="41"/>
      <c r="AE116" s="41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</row>
    <row r="117" spans="1:43" ht="15.75" customHeight="1">
      <c r="A117" s="25"/>
      <c r="B117" s="25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41"/>
      <c r="AD117" s="41"/>
      <c r="AE117" s="41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1:43" ht="15.75" customHeight="1">
      <c r="A118" s="25"/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41"/>
      <c r="AD118" s="41"/>
      <c r="AE118" s="41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1:43" ht="15.75" customHeight="1">
      <c r="A119" s="25"/>
      <c r="B119" s="25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1:43" ht="15.75" customHeight="1">
      <c r="A120" s="25"/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6"/>
      <c r="AD120" s="6"/>
      <c r="AE120" s="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1:43" ht="15.75" customHeight="1">
      <c r="A121" s="25"/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1:43" ht="15.75" customHeight="1">
      <c r="A122" s="25"/>
      <c r="B122" s="2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1:43" ht="15.75" customHeight="1">
      <c r="A123" s="25"/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1:43" ht="15.75" customHeight="1">
      <c r="A124" s="25"/>
      <c r="B124" s="25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1:43" ht="15.75" customHeight="1">
      <c r="A125" s="25"/>
      <c r="B125" s="25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1:43" ht="15.75" customHeight="1">
      <c r="A126" s="25"/>
      <c r="B126" s="25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1:43" ht="15.75" customHeight="1">
      <c r="A127" s="25"/>
      <c r="B127" s="25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  <row r="128" spans="1:43" ht="15.75" customHeight="1">
      <c r="A128" s="25"/>
      <c r="B128" s="25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1:43" ht="15.75" customHeight="1">
      <c r="A129" s="25"/>
      <c r="B129" s="25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1:43" ht="15.75" customHeight="1">
      <c r="A130" s="25"/>
      <c r="B130" s="25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1:43" ht="15.75" customHeight="1">
      <c r="A131" s="25"/>
      <c r="B131" s="25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1:43" ht="15.75" customHeight="1">
      <c r="A132" s="25"/>
      <c r="B132" s="25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6"/>
      <c r="AD132" s="6"/>
      <c r="AE132" s="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1:43" ht="15.75" customHeight="1">
      <c r="A133" s="25"/>
      <c r="B133" s="25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1:43" ht="15.75" customHeight="1">
      <c r="A134" s="25"/>
      <c r="B134" s="25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42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1:43" ht="15.75" customHeight="1">
      <c r="A135" s="25"/>
      <c r="B135" s="25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30"/>
      <c r="AD135" s="30"/>
      <c r="AE135" s="30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</row>
    <row r="136" spans="1:43" ht="15.75" customHeight="1">
      <c r="A136" s="25"/>
      <c r="B136" s="25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1:43" ht="15.75" customHeight="1">
      <c r="A137" s="25"/>
      <c r="B137" s="25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30"/>
      <c r="AD137" s="30"/>
      <c r="AE137" s="30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1:43" ht="15.75" customHeight="1">
      <c r="A138" s="25"/>
      <c r="B138" s="25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1:43" ht="15.75" customHeight="1">
      <c r="A139" s="25"/>
      <c r="B139" s="25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30"/>
      <c r="AD139" s="30"/>
      <c r="AE139" s="30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</row>
    <row r="140" spans="1:43" ht="15.75" customHeight="1">
      <c r="A140" s="25"/>
      <c r="B140" s="25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6"/>
      <c r="AD140" s="6"/>
      <c r="AE140" s="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1:43" ht="15.75" customHeight="1">
      <c r="A141" s="25"/>
      <c r="B141" s="25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</row>
    <row r="142" spans="1:43" ht="15.75" customHeight="1">
      <c r="A142" s="25"/>
      <c r="B142" s="25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</row>
    <row r="143" spans="1:43" ht="15.75" customHeight="1">
      <c r="A143" s="25"/>
      <c r="B143" s="2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30"/>
      <c r="AD143" s="30"/>
      <c r="AE143" s="30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1:43" ht="15.75" customHeight="1">
      <c r="A144" s="25"/>
      <c r="B144" s="25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1:43" ht="15.75" customHeight="1">
      <c r="A145" s="25"/>
      <c r="B145" s="25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30"/>
      <c r="AD145" s="30"/>
      <c r="AE145" s="30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1:43" ht="15.75" customHeight="1">
      <c r="A146" s="25"/>
      <c r="B146" s="25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1:43" ht="15.75" customHeight="1">
      <c r="A147" s="25"/>
      <c r="B147" s="25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30"/>
      <c r="AD147" s="30"/>
      <c r="AE147" s="30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1:43" ht="15.75" customHeight="1">
      <c r="A148" s="25"/>
      <c r="B148" s="25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</row>
    <row r="149" spans="1:43" ht="15.75" customHeight="1">
      <c r="A149" s="25"/>
      <c r="B149" s="25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30"/>
      <c r="AD149" s="30"/>
      <c r="AE149" s="30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1:43" ht="15.75" customHeight="1">
      <c r="A150" s="25"/>
      <c r="B150" s="25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1:43" ht="15.75" customHeight="1">
      <c r="A151" s="25"/>
      <c r="B151" s="25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</row>
    <row r="152" spans="1:43" ht="15.75" customHeight="1">
      <c r="A152" s="25"/>
      <c r="B152" s="25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</row>
    <row r="153" spans="1:43" ht="15.75" customHeight="1">
      <c r="A153" s="25"/>
      <c r="B153" s="25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30"/>
      <c r="AD153" s="30"/>
      <c r="AE153" s="30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1:43" ht="15.75" customHeight="1">
      <c r="A154" s="25"/>
      <c r="B154" s="25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1:43" ht="15.75" customHeight="1">
      <c r="A155" s="25"/>
      <c r="B155" s="25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30"/>
      <c r="AD155" s="30"/>
      <c r="AE155" s="30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1:43" ht="15.75" customHeight="1">
      <c r="A156" s="25"/>
      <c r="B156" s="25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30"/>
      <c r="AD156" s="30"/>
      <c r="AE156" s="30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1:43" ht="15.75" customHeight="1">
      <c r="A157" s="25"/>
      <c r="B157" s="25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30"/>
      <c r="AD157" s="30"/>
      <c r="AE157" s="30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1:43" ht="15.75" customHeight="1">
      <c r="A158" s="25"/>
      <c r="B158" s="25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30"/>
      <c r="AD158" s="30"/>
      <c r="AE158" s="30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1:43" ht="15.75" customHeight="1">
      <c r="A159" s="25"/>
      <c r="B159" s="25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30"/>
      <c r="AD159" s="30"/>
      <c r="AE159" s="30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1:43" ht="15.75" customHeight="1">
      <c r="A160" s="25"/>
      <c r="B160" s="25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30"/>
      <c r="AD160" s="30"/>
      <c r="AE160" s="30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1:43" ht="15.75" customHeight="1">
      <c r="A161" s="25"/>
      <c r="B161" s="25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30"/>
      <c r="AD161" s="30"/>
      <c r="AE161" s="30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1:43" ht="15.75" customHeight="1">
      <c r="A162" s="25"/>
      <c r="B162" s="25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30"/>
      <c r="AD162" s="30"/>
      <c r="AE162" s="30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1:43" ht="15.75" customHeight="1">
      <c r="A163" s="25"/>
      <c r="B163" s="25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30"/>
      <c r="AD163" s="30"/>
      <c r="AE163" s="30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1:43" ht="15.75" customHeight="1">
      <c r="A164" s="25"/>
      <c r="B164" s="25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</row>
    <row r="165" spans="1:43" ht="15.75" customHeight="1">
      <c r="A165" s="25"/>
      <c r="B165" s="25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6"/>
      <c r="AD165" s="6"/>
      <c r="AE165" s="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</row>
    <row r="166" spans="1:43" ht="15.75" customHeight="1">
      <c r="A166" s="25"/>
      <c r="B166" s="25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1:43" ht="15.75" customHeight="1">
      <c r="A167" s="25"/>
      <c r="B167" s="25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41"/>
      <c r="AD167" s="41"/>
      <c r="AE167" s="41"/>
      <c r="AF167" s="42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1:43" ht="15.75" customHeight="1">
      <c r="A168" s="25"/>
      <c r="B168" s="25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41"/>
      <c r="AD168" s="41"/>
      <c r="AE168" s="41"/>
      <c r="AF168" s="42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1:43" ht="15.75" customHeight="1">
      <c r="A169" s="25"/>
      <c r="B169" s="25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41"/>
      <c r="AD169" s="41"/>
      <c r="AE169" s="41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1:43" ht="15.75" customHeight="1">
      <c r="A170" s="25"/>
      <c r="B170" s="25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41"/>
      <c r="AD170" s="41"/>
      <c r="AE170" s="41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1:43" ht="15.75" customHeight="1">
      <c r="A171" s="25"/>
      <c r="B171" s="25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1:43" ht="15.75" customHeight="1">
      <c r="A172" s="25"/>
      <c r="B172" s="25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6"/>
      <c r="AD172" s="6"/>
      <c r="AE172" s="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1:43" ht="15.75" customHeight="1">
      <c r="A173" s="25"/>
      <c r="B173" s="25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1:43" ht="15.75" customHeight="1">
      <c r="A174" s="25"/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1:43" ht="15.75" customHeight="1">
      <c r="A175" s="25"/>
      <c r="B175" s="25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</row>
    <row r="176" spans="1:43" ht="15.75" customHeight="1">
      <c r="A176" s="25"/>
      <c r="B176" s="25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1:43" ht="15.75" customHeight="1">
      <c r="A177" s="25"/>
      <c r="B177" s="25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1:43" ht="15.75" customHeight="1">
      <c r="A178" s="25"/>
      <c r="B178" s="25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1:43" ht="15.75" customHeight="1">
      <c r="A179" s="25"/>
      <c r="B179" s="25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1:43" ht="15.75" customHeight="1">
      <c r="A180" s="25"/>
      <c r="B180" s="25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37"/>
      <c r="AD180" s="37"/>
      <c r="AE180" s="37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1:43" ht="15.75" customHeight="1">
      <c r="A181" s="25"/>
      <c r="B181" s="25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37"/>
      <c r="AD181" s="37"/>
      <c r="AE181" s="37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1:43" ht="15.75" customHeight="1">
      <c r="A182" s="25"/>
      <c r="B182" s="25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43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1:43" ht="15.75" customHeight="1">
      <c r="A183" s="25"/>
      <c r="B183" s="25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1:43" ht="15.75" customHeight="1">
      <c r="A184" s="25"/>
      <c r="B184" s="25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1:43" ht="15.75" customHeight="1">
      <c r="A185" s="25"/>
      <c r="B185" s="25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37"/>
      <c r="AD185" s="37"/>
      <c r="AE185" s="37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1:43" ht="15.75" customHeight="1">
      <c r="A186" s="25"/>
      <c r="B186" s="25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37"/>
      <c r="AD186" s="37"/>
      <c r="AE186" s="37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1:43" ht="15.75" customHeight="1">
      <c r="A187" s="25"/>
      <c r="B187" s="25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1:43" ht="15.75" customHeight="1">
      <c r="A188" s="25"/>
      <c r="B188" s="25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40"/>
      <c r="AQ188" s="40"/>
    </row>
    <row r="189" spans="1:43" ht="15.75" customHeight="1">
      <c r="A189" s="25"/>
      <c r="B189" s="25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39"/>
      <c r="AD189" s="39"/>
      <c r="AE189" s="39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26"/>
      <c r="AQ189" s="26"/>
    </row>
    <row r="190" spans="1:43" ht="15.75" customHeight="1">
      <c r="A190" s="25"/>
      <c r="B190" s="25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1:43" ht="15.75" customHeight="1">
      <c r="A191" s="25"/>
      <c r="B191" s="25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41"/>
      <c r="AD191" s="41"/>
      <c r="AE191" s="41"/>
      <c r="AF191" s="28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1:43" ht="15.75" customHeight="1">
      <c r="A192" s="25"/>
      <c r="B192" s="25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41"/>
      <c r="AD192" s="41"/>
      <c r="AE192" s="41"/>
      <c r="AF192" s="28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1:43" ht="15.75" customHeight="1">
      <c r="A193" s="25"/>
      <c r="B193" s="25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41"/>
      <c r="AD193" s="41"/>
      <c r="AE193" s="41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1:43" ht="15.75" customHeight="1">
      <c r="A194" s="25"/>
      <c r="B194" s="25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41"/>
      <c r="AD194" s="41"/>
      <c r="AE194" s="41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1:43" ht="15.75" customHeight="1">
      <c r="A195" s="25"/>
      <c r="B195" s="25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</row>
    <row r="196" spans="1:43" ht="15.75" customHeight="1">
      <c r="A196" s="25"/>
      <c r="B196" s="25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6"/>
      <c r="AD196" s="6"/>
      <c r="AE196" s="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</row>
    <row r="197" spans="1:43" ht="15.75" customHeight="1">
      <c r="A197" s="25"/>
      <c r="B197" s="25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6"/>
      <c r="AD197" s="6"/>
      <c r="AE197" s="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</row>
    <row r="198" spans="1:43" ht="15.75" customHeight="1">
      <c r="A198" s="25"/>
      <c r="B198" s="25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41"/>
      <c r="AD198" s="41"/>
      <c r="AE198" s="41"/>
      <c r="AF198" s="28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1:43" ht="15.75" customHeight="1">
      <c r="A199" s="25"/>
      <c r="B199" s="25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41"/>
      <c r="AD199" s="41"/>
      <c r="AE199" s="41"/>
      <c r="AF199" s="28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1:43" ht="15.75" customHeight="1">
      <c r="A200" s="25"/>
      <c r="B200" s="25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41"/>
      <c r="AD200" s="41"/>
      <c r="AE200" s="41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1:43" ht="15.75" customHeight="1">
      <c r="A201" s="25"/>
      <c r="B201" s="25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43"/>
      <c r="AD201" s="43"/>
      <c r="AE201" s="43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  <row r="202" spans="1:43" ht="15.75" customHeight="1">
      <c r="A202" s="25"/>
      <c r="B202" s="25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40"/>
      <c r="AQ202" s="40"/>
    </row>
    <row r="203" spans="1:43" ht="15.75" customHeight="1">
      <c r="A203" s="25"/>
      <c r="B203" s="25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44"/>
      <c r="AD203" s="44"/>
      <c r="AE203" s="44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26"/>
      <c r="AQ203" s="26"/>
    </row>
    <row r="204" spans="1:43" ht="15.75" customHeight="1">
      <c r="A204" s="25"/>
      <c r="B204" s="25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13"/>
      <c r="AD204" s="13"/>
      <c r="AE204" s="13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</row>
    <row r="205" spans="1:43" ht="15.75" customHeight="1">
      <c r="A205" s="25"/>
      <c r="B205" s="25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41"/>
      <c r="AD205" s="41"/>
      <c r="AE205" s="41"/>
      <c r="AF205" s="28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</row>
    <row r="206" spans="1:43" ht="15.75" customHeight="1">
      <c r="A206" s="25"/>
      <c r="B206" s="25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41"/>
      <c r="AD206" s="41"/>
      <c r="AE206" s="41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</row>
    <row r="207" spans="1:43" ht="15.75" customHeight="1">
      <c r="A207" s="25"/>
      <c r="B207" s="25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41"/>
      <c r="AD207" s="41"/>
      <c r="AE207" s="41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</row>
    <row r="208" spans="1:43" ht="15.75" customHeight="1">
      <c r="A208" s="25"/>
      <c r="B208" s="25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41"/>
      <c r="AD208" s="41"/>
      <c r="AE208" s="41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</row>
    <row r="209" spans="1:43" ht="15.75" customHeight="1">
      <c r="A209" s="25"/>
      <c r="B209" s="25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41"/>
      <c r="AD209" s="41"/>
      <c r="AE209" s="41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</row>
    <row r="210" spans="1:43" ht="15.75" customHeight="1">
      <c r="A210" s="25"/>
      <c r="B210" s="25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41"/>
      <c r="AD210" s="41"/>
      <c r="AE210" s="41"/>
      <c r="AF210" s="28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</row>
    <row r="211" spans="1:43" ht="15.75" customHeight="1">
      <c r="A211" s="25"/>
      <c r="B211" s="25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41"/>
      <c r="AD211" s="41"/>
      <c r="AE211" s="41"/>
      <c r="AF211" s="28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</row>
    <row r="212" spans="1:43" ht="15.75" customHeight="1">
      <c r="A212" s="25"/>
      <c r="B212" s="25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43"/>
      <c r="AD212" s="43"/>
      <c r="AE212" s="43"/>
      <c r="AF212" s="28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</row>
    <row r="213" spans="1:43" ht="15.75" customHeight="1">
      <c r="A213" s="25"/>
      <c r="B213" s="25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13"/>
      <c r="AD213" s="13"/>
      <c r="AE213" s="13"/>
      <c r="AF213" s="28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</row>
    <row r="214" spans="1:43" ht="15.75" customHeight="1">
      <c r="A214" s="25"/>
      <c r="B214" s="25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18"/>
      <c r="AD214" s="18"/>
      <c r="AE214" s="18"/>
      <c r="AF214" s="28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</row>
    <row r="215" spans="1:43" ht="15.75" customHeight="1">
      <c r="A215" s="25"/>
      <c r="B215" s="25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37"/>
      <c r="AD215" s="37"/>
      <c r="AE215" s="37"/>
      <c r="AF215" s="28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</row>
    <row r="216" spans="1:43" ht="15.75" customHeight="1">
      <c r="A216" s="25"/>
      <c r="B216" s="25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43"/>
      <c r="AD216" s="43"/>
      <c r="AE216" s="43"/>
      <c r="AF216" s="28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</row>
    <row r="217" spans="1:43" ht="15.75" customHeight="1">
      <c r="A217" s="25"/>
      <c r="B217" s="25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45"/>
      <c r="AD217" s="45"/>
      <c r="AE217" s="45"/>
      <c r="AF217" s="28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</row>
    <row r="218" spans="1:43" ht="15.75" customHeight="1">
      <c r="A218" s="25"/>
      <c r="B218" s="25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45"/>
      <c r="AD218" s="45"/>
      <c r="AE218" s="45"/>
      <c r="AF218" s="28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</row>
    <row r="219" spans="1:43" ht="15.75" customHeight="1">
      <c r="A219" s="25"/>
      <c r="B219" s="25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43"/>
      <c r="AD219" s="43"/>
      <c r="AE219" s="43"/>
      <c r="AF219" s="28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</row>
    <row r="220" spans="1:43" ht="15.75" customHeight="1">
      <c r="A220" s="25"/>
      <c r="B220" s="25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46"/>
      <c r="AD220" s="46"/>
      <c r="AE220" s="46"/>
      <c r="AF220" s="42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</row>
    <row r="221" spans="1:43" ht="15.75" customHeight="1">
      <c r="A221" s="25"/>
      <c r="B221" s="25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46"/>
      <c r="AD221" s="46"/>
      <c r="AE221" s="4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</row>
    <row r="222" spans="1:43" ht="15.75" customHeight="1">
      <c r="A222" s="25"/>
      <c r="B222" s="25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47"/>
      <c r="AD222" s="47"/>
      <c r="AE222" s="47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</row>
    <row r="223" spans="1:43" ht="15.75" customHeight="1">
      <c r="A223" s="25"/>
      <c r="B223" s="25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48"/>
      <c r="AD223" s="48"/>
      <c r="AE223" s="48"/>
      <c r="AF223" s="28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</row>
    <row r="224" spans="1:43" ht="15.75" customHeight="1">
      <c r="A224" s="25"/>
      <c r="B224" s="25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49"/>
      <c r="AD224" s="49"/>
      <c r="AE224" s="49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</row>
    <row r="225" spans="1:43" ht="15.75" customHeight="1">
      <c r="A225" s="25"/>
      <c r="B225" s="25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50"/>
      <c r="AD225" s="50"/>
      <c r="AE225" s="50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</row>
    <row r="226" spans="1:43" ht="15.75" customHeight="1">
      <c r="A226" s="25"/>
      <c r="B226" s="25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49"/>
      <c r="AD226" s="49"/>
      <c r="AE226" s="49"/>
      <c r="AF226" s="37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</row>
    <row r="227" spans="1:43" ht="15.75" customHeight="1">
      <c r="A227" s="25"/>
      <c r="B227" s="25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49"/>
      <c r="AD227" s="49"/>
      <c r="AE227" s="49"/>
      <c r="AF227" s="37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</row>
    <row r="228" spans="1:43" ht="15.75" customHeight="1">
      <c r="A228" s="25"/>
      <c r="B228" s="25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49"/>
      <c r="AD228" s="49"/>
      <c r="AE228" s="49"/>
      <c r="AF228" s="37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</row>
    <row r="229" spans="1:43" ht="15.75" customHeight="1">
      <c r="A229" s="25"/>
      <c r="B229" s="25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49"/>
      <c r="AD229" s="49"/>
      <c r="AE229" s="49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</row>
    <row r="230" spans="1:43" ht="15.75" customHeight="1">
      <c r="A230" s="25"/>
      <c r="B230" s="25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49"/>
      <c r="AD230" s="49"/>
      <c r="AE230" s="49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</row>
    <row r="231" spans="1:43" ht="15.75" customHeight="1">
      <c r="A231" s="25"/>
      <c r="B231" s="25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50"/>
      <c r="AD231" s="50"/>
      <c r="AE231" s="50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</row>
    <row r="232" spans="1:43" ht="15.75" customHeight="1">
      <c r="A232" s="25"/>
      <c r="B232" s="25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49"/>
      <c r="AD232" s="49"/>
      <c r="AE232" s="49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</row>
    <row r="233" spans="1:43" ht="15.75" customHeight="1">
      <c r="A233" s="25"/>
      <c r="B233" s="25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43"/>
      <c r="AD233" s="43"/>
      <c r="AE233" s="43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</row>
    <row r="234" spans="1:43" ht="15.75" customHeight="1">
      <c r="A234" s="25"/>
      <c r="B234" s="25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41"/>
      <c r="AD234" s="41"/>
      <c r="AE234" s="41"/>
      <c r="AF234" s="28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</row>
    <row r="235" spans="1:43" ht="15.75" customHeight="1">
      <c r="A235" s="25"/>
      <c r="B235" s="25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41"/>
      <c r="AD235" s="41"/>
      <c r="AE235" s="41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</row>
    <row r="236" spans="1:43" ht="15.75" customHeight="1">
      <c r="A236" s="25"/>
      <c r="B236" s="25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41"/>
      <c r="AD236" s="41"/>
      <c r="AE236" s="41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</row>
    <row r="237" spans="1:43" ht="15.75" customHeight="1">
      <c r="A237" s="25"/>
      <c r="B237" s="25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41"/>
      <c r="AD237" s="41"/>
      <c r="AE237" s="41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</row>
    <row r="238" spans="1:43" ht="15.75" customHeight="1">
      <c r="A238" s="25"/>
      <c r="B238" s="25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41"/>
      <c r="AD238" s="41"/>
      <c r="AE238" s="41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</row>
    <row r="239" spans="1:43" ht="15.75" customHeight="1">
      <c r="A239" s="25"/>
      <c r="B239" s="25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41"/>
      <c r="AD239" s="41"/>
      <c r="AE239" s="41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</row>
    <row r="240" spans="1:43" ht="15.75" customHeight="1">
      <c r="A240" s="25"/>
      <c r="B240" s="25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43"/>
      <c r="AD240" s="43"/>
      <c r="AE240" s="43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</row>
    <row r="241" spans="1:43" ht="15.75" customHeight="1">
      <c r="A241" s="25"/>
      <c r="B241" s="25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51"/>
      <c r="AD241" s="51"/>
      <c r="AE241" s="51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</row>
    <row r="242" spans="1:43" ht="15.75" customHeight="1">
      <c r="A242" s="25"/>
      <c r="B242" s="25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51"/>
      <c r="AD242" s="51"/>
      <c r="AE242" s="51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</row>
    <row r="243" spans="1:43" ht="15.75" customHeight="1">
      <c r="A243" s="25"/>
      <c r="B243" s="25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8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</row>
    <row r="244" spans="1:43" ht="15.75" customHeight="1">
      <c r="A244" s="25"/>
      <c r="B244" s="25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</row>
    <row r="245" spans="1:43" ht="15.75" customHeight="1">
      <c r="A245" s="25"/>
      <c r="B245" s="25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</row>
    <row r="246" spans="1:43" ht="15.75" customHeight="1">
      <c r="A246" s="25"/>
      <c r="B246" s="25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</row>
    <row r="247" spans="1:43" ht="15.75" customHeight="1">
      <c r="A247" s="25"/>
      <c r="B247" s="25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</row>
    <row r="248" spans="1:43" ht="15.75" customHeight="1">
      <c r="A248" s="25"/>
      <c r="B248" s="25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</row>
    <row r="249" spans="1:43" ht="15.75" customHeight="1">
      <c r="A249" s="25"/>
      <c r="B249" s="25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</row>
    <row r="250" spans="1:43" ht="15.75" customHeight="1">
      <c r="A250" s="25"/>
      <c r="B250" s="25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</row>
    <row r="251" spans="1:43" ht="15.75" customHeight="1">
      <c r="A251" s="25"/>
      <c r="B251" s="25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</row>
    <row r="252" spans="1:43" ht="15.75" customHeight="1">
      <c r="A252" s="25"/>
      <c r="B252" s="25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</row>
    <row r="253" spans="1:43" ht="15.75" customHeight="1">
      <c r="A253" s="25"/>
      <c r="B253" s="25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</row>
    <row r="254" spans="1:43" ht="15.75" customHeight="1">
      <c r="A254" s="25"/>
      <c r="B254" s="25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</row>
    <row r="255" spans="1:43" ht="15.75" customHeight="1">
      <c r="A255" s="25"/>
      <c r="B255" s="25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</row>
    <row r="256" spans="1:43" ht="15.75" customHeight="1">
      <c r="A256" s="25"/>
      <c r="B256" s="25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</row>
    <row r="257" spans="1:43" ht="15.75" customHeight="1">
      <c r="A257" s="25"/>
      <c r="B257" s="25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</row>
    <row r="258" spans="1:43" ht="15.75" customHeight="1">
      <c r="A258" s="25"/>
      <c r="B258" s="25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</row>
    <row r="259" spans="1:43" ht="15.75" customHeight="1">
      <c r="A259" s="25"/>
      <c r="B259" s="25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</row>
    <row r="260" spans="1:43" ht="15.75" customHeight="1">
      <c r="A260" s="25"/>
      <c r="B260" s="25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</row>
    <row r="261" spans="1:43" ht="15.75" customHeight="1">
      <c r="A261" s="25"/>
      <c r="B261" s="25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</row>
    <row r="262" spans="1:43" ht="15.75" customHeight="1">
      <c r="A262" s="25"/>
      <c r="B262" s="25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</row>
    <row r="263" spans="1:43" ht="15.75" customHeight="1">
      <c r="A263" s="25"/>
      <c r="B263" s="25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</row>
    <row r="264" spans="1:43" ht="15.75" customHeight="1">
      <c r="A264" s="25"/>
      <c r="B264" s="25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</row>
    <row r="265" spans="1:43" ht="15.75" customHeight="1">
      <c r="A265" s="25"/>
      <c r="B265" s="25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</row>
    <row r="266" spans="1:43" ht="15.75" customHeight="1">
      <c r="A266" s="25"/>
      <c r="B266" s="25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</row>
    <row r="267" spans="1:43" ht="15.75" customHeight="1">
      <c r="A267" s="25"/>
      <c r="B267" s="25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</row>
    <row r="268" spans="1:43" ht="15.75" customHeight="1">
      <c r="A268" s="25"/>
      <c r="B268" s="25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</row>
    <row r="269" spans="1:43" ht="15.75" customHeight="1">
      <c r="A269" s="25"/>
      <c r="B269" s="25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</row>
    <row r="270" spans="1:43" ht="15.75" customHeight="1">
      <c r="A270" s="25"/>
      <c r="B270" s="25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</row>
    <row r="271" spans="1:43" ht="15.75" customHeight="1">
      <c r="A271" s="25"/>
      <c r="B271" s="25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</row>
    <row r="272" spans="1:43" ht="15.75" customHeight="1">
      <c r="A272" s="25"/>
      <c r="B272" s="25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</row>
    <row r="273" spans="1:43" ht="15.75" customHeight="1">
      <c r="A273" s="25"/>
      <c r="B273" s="25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</row>
    <row r="274" spans="1:43" ht="15.75" customHeight="1">
      <c r="A274" s="25"/>
      <c r="B274" s="25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</row>
    <row r="275" spans="1:43" ht="15.75" customHeight="1">
      <c r="A275" s="25"/>
      <c r="B275" s="25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</row>
    <row r="276" spans="1:43" ht="15.75" customHeight="1">
      <c r="A276" s="25"/>
      <c r="B276" s="25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</row>
    <row r="277" spans="1:43" ht="15.75" customHeight="1">
      <c r="A277" s="25"/>
      <c r="B277" s="25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</row>
    <row r="278" spans="1:43" ht="15.75" customHeight="1">
      <c r="A278" s="25"/>
      <c r="B278" s="25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</row>
    <row r="279" spans="1:43" ht="15.75" customHeight="1">
      <c r="A279" s="25"/>
      <c r="B279" s="25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</row>
    <row r="280" spans="1:43" ht="15.75" customHeight="1">
      <c r="A280" s="25"/>
      <c r="B280" s="25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</row>
    <row r="281" spans="1:43" ht="15.75" customHeight="1">
      <c r="A281" s="25"/>
      <c r="B281" s="25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</row>
    <row r="282" spans="1:43" ht="15.75" customHeight="1">
      <c r="A282" s="25"/>
      <c r="B282" s="25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</row>
    <row r="283" spans="1:43" ht="15.75" customHeight="1">
      <c r="A283" s="25"/>
      <c r="B283" s="25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</row>
    <row r="284" spans="1:43" ht="15.75" customHeight="1">
      <c r="A284" s="25"/>
      <c r="B284" s="25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</row>
    <row r="285" spans="1:43" ht="15.75" customHeight="1">
      <c r="A285" s="25"/>
      <c r="B285" s="25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</row>
    <row r="286" spans="1:43" ht="15.75" customHeight="1">
      <c r="A286" s="25"/>
      <c r="B286" s="25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</row>
    <row r="287" spans="1:43" ht="15.75" customHeight="1">
      <c r="A287" s="25"/>
      <c r="B287" s="25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</row>
    <row r="288" spans="1:43" ht="15.75" customHeight="1">
      <c r="A288" s="25"/>
      <c r="B288" s="25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</row>
    <row r="289" spans="1:43" ht="15.75" customHeight="1">
      <c r="A289" s="25"/>
      <c r="B289" s="25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</row>
    <row r="290" spans="1:43" ht="15.75" customHeight="1">
      <c r="A290" s="25"/>
      <c r="B290" s="25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</row>
    <row r="291" spans="1:43" ht="15.75" customHeight="1">
      <c r="A291" s="25"/>
      <c r="B291" s="25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</row>
    <row r="292" spans="1:43" ht="15.75" customHeight="1">
      <c r="A292" s="25"/>
      <c r="B292" s="25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</row>
    <row r="293" spans="1:43" ht="15.75" customHeight="1">
      <c r="A293" s="25"/>
      <c r="B293" s="25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</row>
    <row r="294" spans="1:43" ht="15.75" customHeight="1">
      <c r="A294" s="25"/>
      <c r="B294" s="25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</row>
    <row r="295" spans="1:43" ht="15.75" customHeight="1">
      <c r="A295" s="25"/>
      <c r="B295" s="25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</row>
    <row r="296" spans="1:43" ht="15.75" customHeight="1">
      <c r="A296" s="25"/>
      <c r="B296" s="25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</row>
    <row r="297" spans="1:43" ht="15.75" customHeight="1">
      <c r="A297" s="25"/>
      <c r="B297" s="25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</row>
    <row r="298" spans="1:43" ht="15.75" customHeight="1">
      <c r="A298" s="25"/>
      <c r="B298" s="25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</row>
    <row r="299" spans="1:43" ht="15.75" customHeight="1">
      <c r="A299" s="25"/>
      <c r="B299" s="25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</row>
    <row r="300" spans="1:43" ht="15.75" customHeight="1">
      <c r="A300" s="25"/>
      <c r="B300" s="25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</row>
    <row r="301" spans="1:43" ht="15.75" customHeight="1">
      <c r="A301" s="25"/>
      <c r="B301" s="25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</row>
    <row r="302" spans="1:43" ht="15.75" customHeight="1">
      <c r="A302" s="25"/>
      <c r="B302" s="25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</row>
    <row r="303" spans="1:43" ht="15.75" customHeight="1">
      <c r="A303" s="25"/>
      <c r="B303" s="25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</row>
    <row r="304" spans="1:43" ht="15.75" customHeight="1">
      <c r="A304" s="25"/>
      <c r="B304" s="25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</row>
    <row r="305" spans="1:43" ht="15.75" customHeight="1">
      <c r="A305" s="25"/>
      <c r="B305" s="25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</row>
    <row r="306" spans="1:43" ht="15.75" customHeight="1">
      <c r="A306" s="25"/>
      <c r="B306" s="25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</row>
    <row r="307" spans="1:43" ht="15.75" customHeight="1">
      <c r="A307" s="25"/>
      <c r="B307" s="25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</row>
    <row r="308" spans="1:43" ht="15.75" customHeight="1">
      <c r="A308" s="25"/>
      <c r="B308" s="25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</row>
    <row r="309" spans="1:43" ht="15.75" customHeight="1">
      <c r="A309" s="25"/>
      <c r="B309" s="25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</row>
    <row r="310" spans="1:43" ht="15.75" customHeight="1">
      <c r="A310" s="25"/>
      <c r="B310" s="25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</row>
    <row r="311" spans="1:43" ht="15.75" customHeight="1">
      <c r="A311" s="25"/>
      <c r="B311" s="25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</row>
    <row r="312" spans="1:43" ht="15.75" customHeight="1">
      <c r="A312" s="25"/>
      <c r="B312" s="25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</row>
    <row r="313" spans="1:43" ht="15.75" customHeight="1">
      <c r="A313" s="25"/>
      <c r="B313" s="25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</row>
    <row r="314" spans="1:43" ht="15.75" customHeight="1">
      <c r="A314" s="25"/>
      <c r="B314" s="25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</row>
    <row r="315" spans="1:43" ht="15.75" customHeight="1">
      <c r="A315" s="25"/>
      <c r="B315" s="25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</row>
    <row r="316" spans="1:43" ht="15.75" customHeight="1">
      <c r="A316" s="25"/>
      <c r="B316" s="25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</row>
    <row r="317" spans="1:43" ht="15.75" customHeight="1">
      <c r="A317" s="25"/>
      <c r="B317" s="25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</row>
    <row r="318" spans="1:43" ht="15.75" customHeight="1">
      <c r="A318" s="25"/>
      <c r="B318" s="25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</row>
    <row r="319" spans="1:43" ht="15.75" customHeight="1">
      <c r="A319" s="25"/>
      <c r="B319" s="25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</row>
    <row r="320" spans="1:43" ht="15.75" customHeight="1">
      <c r="A320" s="25"/>
      <c r="B320" s="25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</row>
    <row r="321" spans="1:43" ht="15.75" customHeight="1">
      <c r="A321" s="25"/>
      <c r="B321" s="25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</row>
    <row r="322" spans="1:43" ht="15.75" customHeight="1">
      <c r="A322" s="25"/>
      <c r="B322" s="25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</row>
    <row r="323" spans="1:43" ht="15.75" customHeight="1">
      <c r="A323" s="25"/>
      <c r="B323" s="25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</row>
    <row r="324" spans="1:43" ht="15.75" customHeight="1">
      <c r="A324" s="25"/>
      <c r="B324" s="25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</row>
    <row r="325" spans="1:43" ht="15.75" customHeight="1">
      <c r="A325" s="25"/>
      <c r="B325" s="25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</row>
    <row r="326" spans="1:43" ht="15.75" customHeight="1">
      <c r="A326" s="25"/>
      <c r="B326" s="25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</row>
    <row r="327" spans="1:43" ht="15.75" customHeight="1">
      <c r="A327" s="25"/>
      <c r="B327" s="25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</row>
    <row r="328" spans="1:43" ht="15.75" customHeight="1">
      <c r="A328" s="25"/>
      <c r="B328" s="25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</row>
    <row r="329" spans="1:43" ht="15.75" customHeight="1">
      <c r="A329" s="25"/>
      <c r="B329" s="25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</row>
    <row r="330" spans="1:43" ht="15.75" customHeight="1">
      <c r="A330" s="25"/>
      <c r="B330" s="25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</row>
    <row r="331" spans="1:43" ht="15.75" customHeight="1">
      <c r="A331" s="25"/>
      <c r="B331" s="25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</row>
    <row r="332" spans="1:43" ht="15.75" customHeight="1">
      <c r="A332" s="25"/>
      <c r="B332" s="25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</row>
    <row r="333" spans="1:43" ht="15.75" customHeight="1">
      <c r="A333" s="25"/>
      <c r="B333" s="25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</row>
    <row r="334" spans="1:43" ht="15.75" customHeight="1">
      <c r="A334" s="25"/>
      <c r="B334" s="25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</row>
    <row r="335" spans="1:43" ht="15.75" customHeight="1">
      <c r="A335" s="25"/>
      <c r="B335" s="25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</row>
    <row r="336" spans="1:43" ht="15.75" customHeight="1">
      <c r="A336" s="25"/>
      <c r="B336" s="25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</row>
    <row r="337" spans="1:43" ht="15.75" customHeight="1">
      <c r="A337" s="25"/>
      <c r="B337" s="25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</row>
    <row r="338" spans="1:43" ht="15.75" customHeight="1">
      <c r="A338" s="25"/>
      <c r="B338" s="25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</row>
    <row r="339" spans="1:43" ht="15.75" customHeight="1">
      <c r="A339" s="25"/>
      <c r="B339" s="25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</row>
    <row r="340" spans="1:43" ht="15.75" customHeight="1">
      <c r="A340" s="25"/>
      <c r="B340" s="25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</row>
    <row r="341" spans="1:43" ht="15.75" customHeight="1">
      <c r="A341" s="25"/>
      <c r="B341" s="25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</row>
    <row r="342" spans="1:43" ht="15.75" customHeight="1">
      <c r="A342" s="25"/>
      <c r="B342" s="25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</row>
    <row r="343" spans="1:43" ht="15.75" customHeight="1">
      <c r="A343" s="25"/>
      <c r="B343" s="25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</row>
    <row r="344" spans="1:43" ht="15.75" customHeight="1">
      <c r="A344" s="25"/>
      <c r="B344" s="25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</row>
    <row r="345" spans="1:43" ht="15.75" customHeight="1">
      <c r="A345" s="25"/>
      <c r="B345" s="25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</row>
    <row r="346" spans="1:43" ht="15.75" customHeight="1">
      <c r="A346" s="25"/>
      <c r="B346" s="25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</row>
    <row r="347" spans="1:43" ht="15.75" customHeight="1">
      <c r="A347" s="25"/>
      <c r="B347" s="25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</row>
    <row r="348" spans="1:43" ht="15.75" customHeight="1">
      <c r="A348" s="25"/>
      <c r="B348" s="25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</row>
    <row r="349" spans="1:43" ht="15.75" customHeight="1">
      <c r="A349" s="25"/>
      <c r="B349" s="25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</row>
    <row r="350" spans="1:43" ht="15.75" customHeight="1">
      <c r="A350" s="25"/>
      <c r="B350" s="25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</row>
    <row r="351" spans="1:43" ht="15.75" customHeight="1">
      <c r="A351" s="25"/>
      <c r="B351" s="25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</row>
    <row r="352" spans="1:43" ht="15.75" customHeight="1">
      <c r="A352" s="25"/>
      <c r="B352" s="25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</row>
    <row r="353" spans="1:43" ht="15.75" customHeight="1">
      <c r="A353" s="25"/>
      <c r="B353" s="25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</row>
    <row r="354" spans="1:43" ht="15.75" customHeight="1">
      <c r="A354" s="25"/>
      <c r="B354" s="25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</row>
    <row r="355" spans="1:43" ht="15.75" customHeight="1">
      <c r="A355" s="25"/>
      <c r="B355" s="25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</row>
    <row r="356" spans="1:43" ht="15.75" customHeight="1">
      <c r="A356" s="25"/>
      <c r="B356" s="25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</row>
    <row r="357" spans="1:43" ht="15.75" customHeight="1">
      <c r="A357" s="25"/>
      <c r="B357" s="25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</row>
    <row r="358" spans="1:43" ht="15.75" customHeight="1">
      <c r="A358" s="25"/>
      <c r="B358" s="25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</row>
    <row r="359" spans="1:43" ht="15.75" customHeight="1">
      <c r="A359" s="25"/>
      <c r="B359" s="25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</row>
    <row r="360" spans="1:43" ht="15.75" customHeight="1">
      <c r="A360" s="25"/>
      <c r="B360" s="25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</row>
    <row r="361" spans="1:43" ht="15.75" customHeight="1">
      <c r="A361" s="25"/>
      <c r="B361" s="25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</row>
    <row r="362" spans="1:43" ht="15.75" customHeight="1">
      <c r="A362" s="25"/>
      <c r="B362" s="25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</row>
    <row r="363" spans="1:43" ht="15.75" customHeight="1">
      <c r="A363" s="25"/>
      <c r="B363" s="25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</row>
    <row r="364" spans="1:43" ht="15.75" customHeight="1">
      <c r="A364" s="25"/>
      <c r="B364" s="25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</row>
    <row r="365" spans="1:43" ht="15.75" customHeight="1">
      <c r="A365" s="25"/>
      <c r="B365" s="25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</row>
    <row r="366" spans="1:43" ht="15.75" customHeight="1">
      <c r="A366" s="25"/>
      <c r="B366" s="25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</row>
    <row r="367" spans="1:43" ht="15.75" customHeight="1">
      <c r="A367" s="25"/>
      <c r="B367" s="25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</row>
    <row r="368" spans="1:43" ht="15.75" customHeight="1">
      <c r="A368" s="25"/>
      <c r="B368" s="25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</row>
    <row r="369" spans="1:43" ht="15.75" customHeight="1">
      <c r="A369" s="25"/>
      <c r="B369" s="25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</row>
    <row r="370" spans="1:43" ht="15.75" customHeight="1">
      <c r="A370" s="25"/>
      <c r="B370" s="25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</row>
    <row r="371" spans="1:43" ht="15.75" customHeight="1">
      <c r="A371" s="25"/>
      <c r="B371" s="25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</row>
    <row r="372" spans="1:43" ht="15.75" customHeight="1">
      <c r="A372" s="25"/>
      <c r="B372" s="25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</row>
    <row r="373" spans="1:43" ht="15.75" customHeight="1">
      <c r="A373" s="25"/>
      <c r="B373" s="25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</row>
    <row r="374" spans="1:43" ht="15.75" customHeight="1">
      <c r="A374" s="25"/>
      <c r="B374" s="25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</row>
    <row r="375" spans="1:43" ht="15.75" customHeight="1">
      <c r="A375" s="25"/>
      <c r="B375" s="25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</row>
    <row r="376" spans="1:43" ht="15.75" customHeight="1">
      <c r="A376" s="25"/>
      <c r="B376" s="25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</row>
    <row r="377" spans="1:43" ht="15.75" customHeight="1">
      <c r="A377" s="25"/>
      <c r="B377" s="25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</row>
    <row r="378" spans="1:43" ht="15.75" customHeight="1">
      <c r="A378" s="25"/>
      <c r="B378" s="25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</row>
    <row r="379" spans="1:43" ht="15.75" customHeight="1">
      <c r="A379" s="25"/>
      <c r="B379" s="25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</row>
    <row r="380" spans="1:43" ht="15.75" customHeight="1">
      <c r="A380" s="25"/>
      <c r="B380" s="25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</row>
    <row r="381" spans="1:43" ht="15.75" customHeight="1">
      <c r="A381" s="25"/>
      <c r="B381" s="25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</row>
    <row r="382" spans="1:43" ht="15.75" customHeight="1">
      <c r="A382" s="25"/>
      <c r="B382" s="25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</row>
    <row r="383" spans="1:43" ht="15.75" customHeight="1">
      <c r="A383" s="25"/>
      <c r="B383" s="25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</row>
    <row r="384" spans="1:43" ht="15.75" customHeight="1">
      <c r="A384" s="25"/>
      <c r="B384" s="25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</row>
    <row r="385" spans="1:43" ht="15.75" customHeight="1">
      <c r="A385" s="25"/>
      <c r="B385" s="25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</row>
    <row r="386" spans="1:43" ht="15.75" customHeight="1">
      <c r="A386" s="25"/>
      <c r="B386" s="25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</row>
    <row r="387" spans="1:43" ht="15.75" customHeight="1">
      <c r="A387" s="25"/>
      <c r="B387" s="25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</row>
    <row r="388" spans="1:43" ht="15.75" customHeight="1">
      <c r="A388" s="25"/>
      <c r="B388" s="25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</row>
    <row r="389" spans="1:43" ht="15.75" customHeight="1">
      <c r="A389" s="25"/>
      <c r="B389" s="25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</row>
    <row r="390" spans="1:43" ht="15.75" customHeight="1">
      <c r="A390" s="25"/>
      <c r="B390" s="25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40"/>
      <c r="AQ390" s="40"/>
    </row>
    <row r="391" spans="1:43" ht="15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</row>
    <row r="392" spans="1:43" ht="15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26"/>
      <c r="AQ392" s="26"/>
    </row>
    <row r="393" spans="1:43" ht="15.75" customHeight="1">
      <c r="A393" s="25"/>
      <c r="B393" s="25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</row>
    <row r="394" spans="1:43" ht="15.75" customHeight="1">
      <c r="A394" s="25"/>
      <c r="B394" s="25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</row>
    <row r="395" spans="1:43" ht="15.75" customHeight="1">
      <c r="A395" s="25"/>
      <c r="B395" s="25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</row>
    <row r="396" spans="1:43" ht="15.75" customHeight="1">
      <c r="A396" s="25"/>
      <c r="B396" s="25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</row>
    <row r="397" spans="1:43" ht="15.75" customHeight="1">
      <c r="A397" s="25"/>
      <c r="B397" s="25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</row>
    <row r="398" spans="1:43" ht="15.75" customHeight="1">
      <c r="A398" s="25"/>
      <c r="B398" s="25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</row>
    <row r="399" spans="1:43" ht="15.75" customHeight="1">
      <c r="A399" s="25"/>
      <c r="B399" s="25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</row>
    <row r="400" spans="1:43" ht="15.75" customHeight="1">
      <c r="A400" s="25"/>
      <c r="B400" s="25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</row>
    <row r="401" spans="1:43" ht="15.75" customHeight="1">
      <c r="A401" s="25"/>
      <c r="B401" s="25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</row>
    <row r="402" spans="1:43" ht="15.75" customHeight="1">
      <c r="A402" s="25"/>
      <c r="B402" s="25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</row>
    <row r="403" spans="1:43" ht="15.75" customHeight="1">
      <c r="A403" s="25"/>
      <c r="B403" s="25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</row>
    <row r="404" spans="1:43" ht="15.75" customHeight="1">
      <c r="A404" s="25"/>
      <c r="B404" s="25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39"/>
      <c r="AQ404" s="39"/>
    </row>
    <row r="405" spans="1:43" ht="15.7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26"/>
      <c r="AQ405" s="26"/>
    </row>
    <row r="406" spans="1:43" ht="15.75" customHeight="1">
      <c r="A406" s="25"/>
      <c r="B406" s="25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</row>
    <row r="407" spans="1:43" ht="15.75" customHeight="1">
      <c r="A407" s="25"/>
      <c r="B407" s="25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</row>
    <row r="408" spans="1:43" ht="15.75" customHeight="1">
      <c r="A408" s="25"/>
      <c r="B408" s="25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</row>
    <row r="409" spans="1:43" ht="15.75" customHeight="1">
      <c r="A409" s="25"/>
      <c r="B409" s="25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</row>
    <row r="410" spans="1:43" ht="15.75" customHeight="1">
      <c r="A410" s="25"/>
      <c r="B410" s="25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</row>
    <row r="411" spans="1:43" ht="15.75" customHeight="1">
      <c r="A411" s="25"/>
      <c r="B411" s="25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40"/>
      <c r="AQ411" s="40"/>
    </row>
    <row r="412" spans="1:43" ht="15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26"/>
      <c r="AQ412" s="26"/>
    </row>
    <row r="413" spans="1:43" ht="15.75" customHeight="1">
      <c r="A413" s="25"/>
      <c r="B413" s="25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</row>
    <row r="414" spans="1:43" ht="15.75" customHeight="1">
      <c r="A414" s="25"/>
      <c r="B414" s="25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</row>
    <row r="415" spans="1:43" ht="15.75" customHeight="1">
      <c r="A415" s="25"/>
      <c r="B415" s="25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</row>
    <row r="416" spans="1:43" ht="15.75" customHeight="1">
      <c r="A416" s="25"/>
      <c r="B416" s="25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</row>
    <row r="417" spans="1:43" ht="15.75" customHeight="1">
      <c r="A417" s="25"/>
      <c r="B417" s="25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</row>
    <row r="418" spans="1:43" ht="15.75" customHeight="1">
      <c r="A418" s="25"/>
      <c r="B418" s="25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</row>
    <row r="419" spans="1:43" ht="15.75" customHeight="1">
      <c r="A419" s="25"/>
      <c r="B419" s="25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</row>
    <row r="420" spans="1:43" ht="15.75" customHeight="1">
      <c r="A420" s="25"/>
      <c r="B420" s="25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</row>
    <row r="421" spans="1:43" ht="15.75" customHeight="1">
      <c r="A421" s="25"/>
      <c r="B421" s="25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</row>
    <row r="422" spans="1:43" ht="15.75" customHeight="1">
      <c r="A422" s="25"/>
      <c r="B422" s="25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</row>
    <row r="423" spans="1:43" ht="15.75" customHeight="1">
      <c r="A423" s="25"/>
      <c r="B423" s="25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</row>
    <row r="424" spans="1:43" ht="15.75" customHeight="1">
      <c r="A424" s="25"/>
      <c r="B424" s="25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</row>
    <row r="425" spans="1:43" ht="15.75" customHeight="1">
      <c r="A425" s="25"/>
      <c r="B425" s="25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</row>
    <row r="426" spans="1:43" ht="15.75" customHeight="1">
      <c r="A426" s="25"/>
      <c r="B426" s="25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</row>
    <row r="427" spans="1:43" ht="15.75" customHeight="1">
      <c r="A427" s="25"/>
      <c r="B427" s="25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</row>
    <row r="428" spans="1:43" ht="15.75" customHeight="1">
      <c r="A428" s="25"/>
      <c r="B428" s="25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</row>
    <row r="429" spans="1:43" ht="15.75" customHeight="1">
      <c r="A429" s="25"/>
      <c r="B429" s="25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</row>
    <row r="430" spans="1:43" ht="15.75" customHeight="1">
      <c r="A430" s="25"/>
      <c r="B430" s="25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</row>
    <row r="431" spans="1:43" ht="15.75" customHeight="1">
      <c r="A431" s="25"/>
      <c r="B431" s="25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</row>
    <row r="432" spans="1:43" ht="15.75" customHeight="1">
      <c r="A432" s="25"/>
      <c r="B432" s="25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</row>
    <row r="433" spans="1:43" ht="15.75" customHeight="1">
      <c r="A433" s="25"/>
      <c r="B433" s="25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</row>
    <row r="434" spans="1:43" ht="15.75" customHeight="1">
      <c r="A434" s="25"/>
      <c r="B434" s="25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</row>
    <row r="435" spans="1:43" ht="15.75" customHeight="1">
      <c r="A435" s="25"/>
      <c r="B435" s="25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</row>
    <row r="436" spans="1:43" ht="15.75" customHeight="1">
      <c r="A436" s="25"/>
      <c r="B436" s="25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</row>
    <row r="437" spans="1:43" ht="15.75" customHeight="1">
      <c r="A437" s="25"/>
      <c r="B437" s="25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</row>
    <row r="438" spans="1:43" ht="15.75" customHeight="1">
      <c r="A438" s="25"/>
      <c r="B438" s="25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</row>
    <row r="439" spans="1:43" ht="15.75" customHeight="1">
      <c r="A439" s="25"/>
      <c r="B439" s="25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</row>
    <row r="440" spans="1:43" ht="15.75" customHeight="1">
      <c r="A440" s="25"/>
      <c r="B440" s="25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</row>
    <row r="441" spans="1:43" ht="15.75" customHeight="1">
      <c r="A441" s="25"/>
      <c r="B441" s="25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</row>
    <row r="442" spans="1:43" ht="15.75" customHeight="1">
      <c r="A442" s="25"/>
      <c r="B442" s="25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</row>
    <row r="443" spans="1:43" ht="15.75" customHeight="1">
      <c r="A443" s="25"/>
      <c r="B443" s="25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</row>
    <row r="444" spans="1:43" ht="15.75" customHeight="1">
      <c r="A444" s="25"/>
      <c r="B444" s="25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</row>
    <row r="445" spans="1:43" ht="15.75" customHeight="1">
      <c r="A445" s="25"/>
      <c r="B445" s="25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</row>
    <row r="446" spans="1:43" ht="15.75" customHeight="1">
      <c r="A446" s="25"/>
      <c r="B446" s="25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</row>
    <row r="447" spans="1:43" ht="15.75" customHeight="1">
      <c r="A447" s="25"/>
      <c r="B447" s="25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</row>
    <row r="448" spans="1:43" ht="15.75" customHeight="1">
      <c r="A448" s="25"/>
      <c r="B448" s="25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</row>
    <row r="449" spans="1:43" ht="15.75" customHeight="1">
      <c r="A449" s="25"/>
      <c r="B449" s="25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</row>
    <row r="450" spans="1:43" ht="15.75" customHeight="1">
      <c r="A450" s="25"/>
      <c r="B450" s="25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</row>
    <row r="451" spans="1:43" ht="15.75" customHeight="1">
      <c r="A451" s="25"/>
      <c r="B451" s="25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</row>
    <row r="452" spans="1:43" ht="15.75" customHeight="1">
      <c r="A452" s="25"/>
      <c r="B452" s="25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</row>
    <row r="453" spans="1:43" ht="15.75" customHeight="1">
      <c r="A453" s="25"/>
      <c r="B453" s="25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</row>
    <row r="454" spans="1:43" ht="15.75" customHeight="1">
      <c r="A454" s="25"/>
      <c r="B454" s="25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</row>
    <row r="455" spans="1:43" ht="15.75" customHeight="1">
      <c r="A455" s="25"/>
      <c r="B455" s="25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</row>
    <row r="456" spans="1:43" ht="15.75" customHeight="1">
      <c r="A456" s="25"/>
      <c r="B456" s="25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</row>
    <row r="457" spans="1:43" ht="15.75" customHeight="1">
      <c r="A457" s="25"/>
      <c r="B457" s="25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</row>
    <row r="458" spans="1:43" ht="15.75" customHeight="1">
      <c r="A458" s="25"/>
      <c r="B458" s="25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</row>
    <row r="459" spans="1:43" ht="15.75" customHeight="1">
      <c r="A459" s="25"/>
      <c r="B459" s="25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</row>
    <row r="460" spans="1:43" ht="15.75" customHeight="1">
      <c r="A460" s="25"/>
      <c r="B460" s="25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</row>
    <row r="461" spans="1:43" ht="15.75" customHeight="1">
      <c r="A461" s="25"/>
      <c r="B461" s="25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</row>
    <row r="462" spans="1:43" ht="15.75" customHeight="1">
      <c r="A462" s="25"/>
      <c r="B462" s="25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</row>
    <row r="463" spans="1:43" ht="15.75" customHeight="1">
      <c r="A463" s="25"/>
      <c r="B463" s="25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</row>
    <row r="464" spans="1:43" ht="15.75" customHeight="1">
      <c r="A464" s="25"/>
      <c r="B464" s="25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</row>
    <row r="465" spans="1:43" ht="15.75" customHeight="1">
      <c r="A465" s="25"/>
      <c r="B465" s="25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</row>
    <row r="466" spans="1:43" ht="15.75" customHeight="1">
      <c r="A466" s="25"/>
      <c r="B466" s="25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</row>
    <row r="467" spans="1:43" ht="15.75" customHeight="1">
      <c r="A467" s="25"/>
      <c r="B467" s="25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</row>
    <row r="468" spans="1:43" ht="15.75" customHeight="1">
      <c r="A468" s="25"/>
      <c r="B468" s="25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</row>
    <row r="469" spans="1:43" ht="15.75" customHeight="1">
      <c r="A469" s="25"/>
      <c r="B469" s="25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</row>
    <row r="470" spans="1:43" ht="15.75" customHeight="1">
      <c r="A470" s="25"/>
      <c r="B470" s="25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</row>
    <row r="471" spans="1:43" ht="15.75" customHeight="1">
      <c r="A471" s="25"/>
      <c r="B471" s="25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</row>
    <row r="472" spans="1:43" ht="15.75" customHeight="1">
      <c r="A472" s="25"/>
      <c r="B472" s="25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</row>
    <row r="473" spans="1:43" ht="15.75" customHeight="1">
      <c r="A473" s="25"/>
      <c r="B473" s="25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</row>
    <row r="474" spans="1:43" ht="15.75" customHeight="1">
      <c r="A474" s="25"/>
      <c r="B474" s="25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</row>
    <row r="475" spans="1:43" ht="15.75" customHeight="1">
      <c r="A475" s="25"/>
      <c r="B475" s="25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</row>
    <row r="476" spans="1:43" ht="15.75" customHeight="1">
      <c r="A476" s="25"/>
      <c r="B476" s="25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</row>
    <row r="477" spans="1:43" ht="15.75" customHeight="1">
      <c r="A477" s="25"/>
      <c r="B477" s="25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</row>
    <row r="478" spans="1:43" ht="15.75" customHeight="1">
      <c r="A478" s="25"/>
      <c r="B478" s="25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</row>
    <row r="479" spans="1:43" ht="15.75" customHeight="1">
      <c r="A479" s="25"/>
      <c r="B479" s="25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</row>
    <row r="480" spans="1:43" ht="15.75" customHeight="1">
      <c r="A480" s="25"/>
      <c r="B480" s="25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</row>
    <row r="481" spans="1:43" ht="15.75" customHeight="1">
      <c r="A481" s="25"/>
      <c r="B481" s="25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</row>
    <row r="482" spans="1:43" ht="15.75" customHeight="1">
      <c r="A482" s="25"/>
      <c r="B482" s="25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</row>
    <row r="483" spans="1:43" ht="15.75" customHeight="1">
      <c r="A483" s="25"/>
      <c r="B483" s="25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</row>
    <row r="484" spans="1:43" ht="15.75" customHeight="1">
      <c r="A484" s="25"/>
      <c r="B484" s="25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</row>
    <row r="485" spans="1:43" ht="15.75" customHeight="1">
      <c r="A485" s="25"/>
      <c r="B485" s="25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</row>
    <row r="486" spans="1:43" ht="15.75" customHeight="1">
      <c r="A486" s="25"/>
      <c r="B486" s="25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</row>
    <row r="487" spans="1:43" ht="15.75" customHeight="1">
      <c r="A487" s="25"/>
      <c r="B487" s="25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</row>
    <row r="488" spans="1:43" ht="15.75" customHeight="1">
      <c r="A488" s="25"/>
      <c r="B488" s="25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</row>
    <row r="489" spans="1:43" ht="15.75" customHeight="1">
      <c r="A489" s="25"/>
      <c r="B489" s="25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</row>
    <row r="490" spans="1:43" ht="15.75" customHeight="1">
      <c r="A490" s="25"/>
      <c r="B490" s="25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</row>
    <row r="491" spans="1:43" ht="15.75" customHeight="1">
      <c r="A491" s="25"/>
      <c r="B491" s="25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</row>
    <row r="492" spans="1:43" ht="15.75" customHeight="1">
      <c r="A492" s="25"/>
      <c r="B492" s="25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</row>
    <row r="493" spans="1:43" ht="15.75" customHeight="1">
      <c r="A493" s="25"/>
      <c r="B493" s="25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</row>
    <row r="494" spans="1:43" ht="15.75" customHeight="1">
      <c r="A494" s="25"/>
      <c r="B494" s="25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</row>
    <row r="495" spans="1:43" ht="15.75" customHeight="1">
      <c r="A495" s="25"/>
      <c r="B495" s="25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</row>
    <row r="496" spans="1:43" ht="15.75" customHeight="1">
      <c r="A496" s="25"/>
      <c r="B496" s="25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</row>
    <row r="497" spans="1:43" ht="15.75" customHeight="1">
      <c r="A497" s="25"/>
      <c r="B497" s="25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</row>
    <row r="498" spans="1:43" ht="15.75" customHeight="1">
      <c r="A498" s="25"/>
      <c r="B498" s="25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</row>
    <row r="499" spans="1:43" ht="15.75" customHeight="1">
      <c r="A499" s="25"/>
      <c r="B499" s="25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</row>
    <row r="500" spans="1:43" ht="15.75" customHeight="1">
      <c r="A500" s="25"/>
      <c r="B500" s="25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</row>
    <row r="501" spans="1:43" ht="15.75" customHeight="1">
      <c r="A501" s="25"/>
      <c r="B501" s="25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</row>
    <row r="502" spans="1:43" ht="15.75" customHeight="1">
      <c r="A502" s="25"/>
      <c r="B502" s="25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</row>
    <row r="503" spans="1:43" ht="15.75" customHeight="1">
      <c r="A503" s="25"/>
      <c r="B503" s="25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</row>
    <row r="504" spans="1:43" ht="15.75" customHeight="1">
      <c r="A504" s="25"/>
      <c r="B504" s="25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</row>
    <row r="505" spans="1:43" ht="15.75" customHeight="1">
      <c r="A505" s="25"/>
      <c r="B505" s="25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</row>
    <row r="506" spans="1:43" ht="15.75" customHeight="1">
      <c r="A506" s="25"/>
      <c r="B506" s="25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</row>
    <row r="507" spans="1:43" ht="15.75" customHeight="1">
      <c r="A507" s="25"/>
      <c r="B507" s="25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</row>
    <row r="508" spans="1:43" ht="15.75" customHeight="1">
      <c r="A508" s="25"/>
      <c r="B508" s="25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</row>
    <row r="509" spans="1:43" ht="15.75" customHeight="1">
      <c r="A509" s="25"/>
      <c r="B509" s="25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</row>
    <row r="510" spans="1:43" ht="15.75" customHeight="1">
      <c r="A510" s="25"/>
      <c r="B510" s="25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</row>
    <row r="511" spans="1:43" ht="15.75" customHeight="1">
      <c r="A511" s="25"/>
      <c r="B511" s="25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</row>
    <row r="512" spans="1:43" ht="15.75" customHeight="1">
      <c r="A512" s="25"/>
      <c r="B512" s="25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</row>
    <row r="513" spans="1:43" ht="15.75" customHeight="1">
      <c r="A513" s="25"/>
      <c r="B513" s="25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</row>
    <row r="514" spans="1:43" ht="15.75" customHeight="1">
      <c r="A514" s="25"/>
      <c r="B514" s="25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</row>
    <row r="515" spans="1:43" ht="15.75" customHeight="1">
      <c r="A515" s="25"/>
      <c r="B515" s="25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</row>
    <row r="516" spans="1:43" ht="15.75" customHeight="1">
      <c r="A516" s="25"/>
      <c r="B516" s="25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</row>
    <row r="517" spans="1:43" ht="15.75" customHeight="1">
      <c r="A517" s="25"/>
      <c r="B517" s="25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</row>
    <row r="518" spans="1:43" ht="15.75" customHeight="1">
      <c r="A518" s="25"/>
      <c r="B518" s="25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</row>
    <row r="519" spans="1:43" ht="15.75" customHeight="1">
      <c r="A519" s="25"/>
      <c r="B519" s="25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</row>
    <row r="520" spans="1:43" ht="15.75" customHeight="1">
      <c r="A520" s="25"/>
      <c r="B520" s="25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</row>
    <row r="521" spans="1:43" ht="15.75" customHeight="1">
      <c r="A521" s="25"/>
      <c r="B521" s="25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</row>
    <row r="522" spans="1:43" ht="15.75" customHeight="1">
      <c r="A522" s="25"/>
      <c r="B522" s="25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</row>
    <row r="523" spans="1:43" ht="15.75" customHeight="1">
      <c r="A523" s="25"/>
      <c r="B523" s="25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</row>
    <row r="524" spans="1:43" ht="15.75" customHeight="1">
      <c r="A524" s="25"/>
      <c r="B524" s="25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</row>
    <row r="525" spans="1:43" ht="15.75" customHeight="1">
      <c r="A525" s="25"/>
      <c r="B525" s="25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</row>
    <row r="526" spans="1:43" ht="15.75" customHeight="1">
      <c r="A526" s="25"/>
      <c r="B526" s="25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</row>
    <row r="527" spans="1:43" ht="15.75" customHeight="1">
      <c r="A527" s="25"/>
      <c r="B527" s="25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</row>
    <row r="528" spans="1:43" ht="15.75" customHeight="1">
      <c r="A528" s="25"/>
      <c r="B528" s="25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</row>
    <row r="529" spans="1:43" ht="15.75" customHeight="1">
      <c r="A529" s="25"/>
      <c r="B529" s="25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</row>
    <row r="530" spans="1:43" ht="15.75" customHeight="1">
      <c r="A530" s="25"/>
      <c r="B530" s="25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</row>
    <row r="531" spans="1:43" ht="15.75" customHeight="1">
      <c r="A531" s="25"/>
      <c r="B531" s="25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</row>
    <row r="532" spans="1:43" ht="15.75" customHeight="1">
      <c r="A532" s="25"/>
      <c r="B532" s="25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</row>
    <row r="533" spans="1:43" ht="15.75" customHeight="1">
      <c r="A533" s="25"/>
      <c r="B533" s="25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</row>
    <row r="534" spans="1:43" ht="15.75" customHeight="1">
      <c r="A534" s="25"/>
      <c r="B534" s="25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</row>
    <row r="535" spans="1:43" ht="15.75" customHeight="1">
      <c r="A535" s="25"/>
      <c r="B535" s="25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</row>
    <row r="536" spans="1:43" ht="15.75" customHeight="1">
      <c r="A536" s="25"/>
      <c r="B536" s="25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</row>
    <row r="537" spans="1:43" ht="15.75" customHeight="1">
      <c r="A537" s="25"/>
      <c r="B537" s="25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</row>
    <row r="538" spans="1:43" ht="15.75" customHeight="1">
      <c r="A538" s="25"/>
      <c r="B538" s="25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</row>
    <row r="539" spans="1:43" ht="15.75" customHeight="1">
      <c r="A539" s="25"/>
      <c r="B539" s="25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</row>
    <row r="540" spans="1:43" ht="15.75" customHeight="1">
      <c r="A540" s="25"/>
      <c r="B540" s="25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</row>
    <row r="541" spans="1:43" ht="15.75" customHeight="1">
      <c r="A541" s="25"/>
      <c r="B541" s="25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</row>
    <row r="542" spans="1:43" ht="15.75" customHeight="1">
      <c r="A542" s="25"/>
      <c r="B542" s="25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</row>
    <row r="543" spans="1:43" ht="15.75" customHeight="1">
      <c r="A543" s="25"/>
      <c r="B543" s="25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</row>
    <row r="544" spans="1:43" ht="15.75" customHeight="1">
      <c r="A544" s="25"/>
      <c r="B544" s="25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</row>
    <row r="545" spans="1:43" ht="15.75" customHeight="1">
      <c r="A545" s="25"/>
      <c r="B545" s="25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</row>
    <row r="546" spans="1:43" ht="15.75" customHeight="1">
      <c r="A546" s="25"/>
      <c r="B546" s="25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</row>
    <row r="547" spans="1:43" ht="15.75" customHeight="1">
      <c r="A547" s="25"/>
      <c r="B547" s="25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</row>
    <row r="548" spans="1:43" ht="15.75" customHeight="1">
      <c r="A548" s="25"/>
      <c r="B548" s="25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</row>
    <row r="549" spans="1:43" ht="15.75" customHeight="1">
      <c r="A549" s="25"/>
      <c r="B549" s="25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</row>
    <row r="550" spans="1:43" ht="15.75" customHeight="1">
      <c r="A550" s="25"/>
      <c r="B550" s="25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</row>
    <row r="551" spans="1:43" ht="15.75" customHeight="1">
      <c r="A551" s="25"/>
      <c r="B551" s="25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</row>
    <row r="552" spans="1:43" ht="15.75" customHeight="1">
      <c r="A552" s="25"/>
      <c r="B552" s="25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</row>
    <row r="553" spans="1:43" ht="15.75" customHeight="1">
      <c r="A553" s="25"/>
      <c r="B553" s="25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</row>
    <row r="554" spans="1:43" ht="15.75" customHeight="1">
      <c r="A554" s="25"/>
      <c r="B554" s="25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</row>
    <row r="555" spans="1:43" ht="15.75" customHeight="1">
      <c r="A555" s="25"/>
      <c r="B555" s="25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</row>
    <row r="556" spans="1:43" ht="15.75" customHeight="1">
      <c r="A556" s="25"/>
      <c r="B556" s="25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</row>
    <row r="557" spans="1:43" ht="15.75" customHeight="1">
      <c r="A557" s="25"/>
      <c r="B557" s="25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</row>
    <row r="558" spans="1:43" ht="15.75" customHeight="1">
      <c r="A558" s="25"/>
      <c r="B558" s="25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</row>
    <row r="559" spans="1:43" ht="15.75" customHeight="1">
      <c r="A559" s="25"/>
      <c r="B559" s="25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</row>
    <row r="560" spans="1:43" ht="15.75" customHeight="1">
      <c r="A560" s="25"/>
      <c r="B560" s="25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</row>
    <row r="561" spans="1:43" ht="15.75" customHeight="1">
      <c r="A561" s="25"/>
      <c r="B561" s="25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</row>
    <row r="562" spans="1:43" ht="15.75" customHeight="1">
      <c r="A562" s="25"/>
      <c r="B562" s="25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</row>
    <row r="563" spans="1:43" ht="15.75" customHeight="1">
      <c r="A563" s="25"/>
      <c r="B563" s="25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</row>
    <row r="564" spans="1:43" ht="15.75" customHeight="1">
      <c r="A564" s="25"/>
      <c r="B564" s="25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</row>
    <row r="565" spans="1:43" ht="15.75" customHeight="1">
      <c r="A565" s="25"/>
      <c r="B565" s="25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</row>
    <row r="566" spans="1:43" ht="15.75" customHeight="1">
      <c r="A566" s="25"/>
      <c r="B566" s="25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</row>
    <row r="567" spans="1:43" ht="15.75" customHeight="1">
      <c r="A567" s="25"/>
      <c r="B567" s="25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</row>
    <row r="568" spans="1:43" ht="15.75" customHeight="1">
      <c r="A568" s="25"/>
      <c r="B568" s="25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</row>
    <row r="569" spans="1:43" ht="15.75" customHeight="1">
      <c r="A569" s="25"/>
      <c r="B569" s="25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</row>
    <row r="570" spans="1:43" ht="15.75" customHeight="1">
      <c r="A570" s="25"/>
      <c r="B570" s="25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</row>
    <row r="571" spans="1:43" ht="15.75" customHeight="1">
      <c r="A571" s="25"/>
      <c r="B571" s="25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</row>
    <row r="572" spans="1:43" ht="15.75" customHeight="1">
      <c r="A572" s="25"/>
      <c r="B572" s="25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</row>
    <row r="573" spans="1:43" ht="15.75" customHeight="1">
      <c r="A573" s="25"/>
      <c r="B573" s="25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</row>
    <row r="574" spans="1:43" ht="15.75" customHeight="1">
      <c r="A574" s="25"/>
      <c r="B574" s="25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</row>
    <row r="575" spans="1:43" ht="15.75" customHeight="1">
      <c r="A575" s="25"/>
      <c r="B575" s="25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</row>
    <row r="576" spans="1:43" ht="15.75" customHeight="1">
      <c r="A576" s="25"/>
      <c r="B576" s="25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</row>
    <row r="577" spans="1:43" ht="15.75" customHeight="1">
      <c r="A577" s="25"/>
      <c r="B577" s="25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</row>
    <row r="578" spans="1:43" ht="15.75" customHeight="1">
      <c r="A578" s="25"/>
      <c r="B578" s="25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</row>
    <row r="579" spans="1:43" ht="15.75" customHeight="1">
      <c r="A579" s="25"/>
      <c r="B579" s="25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</row>
    <row r="580" spans="1:43" ht="15.75" customHeight="1">
      <c r="A580" s="25"/>
      <c r="B580" s="25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</row>
    <row r="581" spans="1:43" ht="15.75" customHeight="1">
      <c r="A581" s="25"/>
      <c r="B581" s="25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</row>
    <row r="582" spans="1:43" ht="15.75" customHeight="1">
      <c r="A582" s="25"/>
      <c r="B582" s="25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</row>
    <row r="583" spans="1:43" ht="15.75" customHeight="1">
      <c r="A583" s="25"/>
      <c r="B583" s="25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</row>
    <row r="584" spans="1:43" ht="15.75" customHeight="1">
      <c r="A584" s="25"/>
      <c r="B584" s="25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</row>
    <row r="585" spans="1:43" ht="15.75" customHeight="1">
      <c r="A585" s="25"/>
      <c r="B585" s="25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</row>
    <row r="586" spans="1:43" ht="15.75" customHeight="1">
      <c r="A586" s="25"/>
      <c r="B586" s="25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</row>
    <row r="587" spans="1:43" ht="15.75" customHeight="1">
      <c r="A587" s="25"/>
      <c r="B587" s="25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</row>
    <row r="588" spans="1:43" ht="15.75" customHeight="1">
      <c r="A588" s="25"/>
      <c r="B588" s="25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</row>
    <row r="589" spans="1:43" ht="15.75" customHeight="1">
      <c r="A589" s="25"/>
      <c r="B589" s="25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</row>
    <row r="590" spans="1:43" ht="15.75" customHeight="1">
      <c r="A590" s="25"/>
      <c r="B590" s="25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</row>
    <row r="591" spans="1:43" ht="15.75" customHeight="1">
      <c r="A591" s="25"/>
      <c r="B591" s="25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</row>
    <row r="592" spans="1:43" ht="15.75" customHeight="1">
      <c r="A592" s="25"/>
      <c r="B592" s="25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</row>
    <row r="593" spans="1:43" ht="15.75" customHeight="1">
      <c r="A593" s="25"/>
      <c r="B593" s="25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</row>
    <row r="594" spans="1:43" ht="15.75" customHeight="1">
      <c r="A594" s="25"/>
      <c r="B594" s="25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</row>
    <row r="595" spans="1:43" ht="15.75" customHeight="1">
      <c r="A595" s="25"/>
      <c r="B595" s="25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</row>
    <row r="596" spans="1:43" ht="15.75" customHeight="1">
      <c r="A596" s="25"/>
      <c r="B596" s="25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</row>
    <row r="597" spans="1:43" ht="15.75" customHeight="1">
      <c r="A597" s="25"/>
      <c r="B597" s="25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</row>
    <row r="598" spans="1:43" ht="15.75" customHeight="1">
      <c r="A598" s="25"/>
      <c r="B598" s="25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</row>
    <row r="599" spans="1:43" ht="15.75" customHeight="1">
      <c r="A599" s="25"/>
      <c r="B599" s="25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</row>
    <row r="600" spans="1:43" ht="15.75" customHeight="1">
      <c r="A600" s="25"/>
      <c r="B600" s="25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</row>
    <row r="601" spans="1:43" ht="15.75" customHeight="1">
      <c r="A601" s="25"/>
      <c r="B601" s="25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</row>
    <row r="602" spans="1:43" ht="15.75" customHeight="1">
      <c r="A602" s="25"/>
      <c r="B602" s="25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</row>
    <row r="603" spans="1:43" ht="15.75" customHeight="1">
      <c r="A603" s="25"/>
      <c r="B603" s="25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</row>
    <row r="604" spans="1:43" ht="15.75" customHeight="1">
      <c r="A604" s="25"/>
      <c r="B604" s="25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</row>
    <row r="605" spans="1:43" ht="15.75" customHeight="1">
      <c r="A605" s="25"/>
      <c r="B605" s="25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</row>
    <row r="606" spans="1:43" ht="15.75" customHeight="1">
      <c r="A606" s="25"/>
      <c r="B606" s="25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</row>
    <row r="607" spans="1:43" ht="15.75" customHeight="1">
      <c r="A607" s="25"/>
      <c r="B607" s="25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</row>
    <row r="608" spans="1:43" ht="15.75" customHeight="1">
      <c r="A608" s="25"/>
      <c r="B608" s="25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</row>
    <row r="609" spans="1:43" ht="15.75" customHeight="1">
      <c r="A609" s="25"/>
      <c r="B609" s="25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</row>
    <row r="610" spans="1:43" ht="15.75" customHeight="1">
      <c r="A610" s="25"/>
      <c r="B610" s="25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</row>
    <row r="611" spans="1:43" ht="15.75" customHeight="1">
      <c r="A611" s="25"/>
      <c r="B611" s="25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</row>
    <row r="612" spans="1:43" ht="15.75" customHeight="1">
      <c r="A612" s="25"/>
      <c r="B612" s="25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</row>
    <row r="613" spans="1:43" ht="15.75" customHeight="1">
      <c r="A613" s="25"/>
      <c r="B613" s="25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</row>
    <row r="614" spans="1:43" ht="15.75" customHeight="1">
      <c r="A614" s="25"/>
      <c r="B614" s="25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</row>
    <row r="615" spans="1:43" ht="15.75" customHeight="1">
      <c r="A615" s="25"/>
      <c r="B615" s="25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</row>
    <row r="616" spans="1:43" ht="15.75" customHeight="1">
      <c r="A616" s="25"/>
      <c r="B616" s="25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</row>
    <row r="617" spans="1:43" ht="15.75" customHeight="1">
      <c r="A617" s="25"/>
      <c r="B617" s="25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</row>
    <row r="618" spans="1:43" ht="15.75" customHeight="1">
      <c r="A618" s="25"/>
      <c r="B618" s="25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</row>
    <row r="619" spans="1:43" ht="15.75" customHeight="1">
      <c r="A619" s="25"/>
      <c r="B619" s="25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</row>
    <row r="620" spans="1:43" ht="15.75" customHeight="1">
      <c r="A620" s="25"/>
      <c r="B620" s="25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</row>
    <row r="621" spans="1:43" ht="15.75" customHeight="1">
      <c r="A621" s="25"/>
      <c r="B621" s="25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</row>
    <row r="622" spans="1:43" ht="15.75" customHeight="1">
      <c r="A622" s="25"/>
      <c r="B622" s="25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</row>
    <row r="623" spans="1:43" ht="15.75" customHeight="1">
      <c r="A623" s="25"/>
      <c r="B623" s="25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</row>
    <row r="624" spans="1:43" ht="15.75" customHeight="1">
      <c r="A624" s="25"/>
      <c r="B624" s="25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</row>
    <row r="625" spans="1:43" ht="15.75" customHeight="1">
      <c r="A625" s="25"/>
      <c r="B625" s="25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</row>
    <row r="626" spans="1:43" ht="15.75" customHeight="1">
      <c r="A626" s="25"/>
      <c r="B626" s="25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</row>
    <row r="627" spans="1:43" ht="15.75" customHeight="1">
      <c r="A627" s="25"/>
      <c r="B627" s="25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</row>
    <row r="628" spans="1:43" ht="15.75" customHeight="1">
      <c r="A628" s="25"/>
      <c r="B628" s="25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</row>
    <row r="629" spans="1:43" ht="15.75" customHeight="1">
      <c r="A629" s="25"/>
      <c r="B629" s="25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</row>
    <row r="630" spans="1:43" ht="15.75" customHeight="1">
      <c r="A630" s="25"/>
      <c r="B630" s="25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</row>
    <row r="631" spans="1:43" ht="15.75" customHeight="1">
      <c r="A631" s="25"/>
      <c r="B631" s="25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</row>
    <row r="632" spans="1:43" ht="15.75" customHeight="1">
      <c r="A632" s="25"/>
      <c r="B632" s="25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</row>
    <row r="633" spans="1:43" ht="15.75" customHeight="1">
      <c r="A633" s="25"/>
      <c r="B633" s="25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</row>
    <row r="634" spans="1:43" ht="15.75" customHeight="1">
      <c r="A634" s="25"/>
      <c r="B634" s="25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</row>
    <row r="635" spans="1:43" ht="15.75" customHeight="1">
      <c r="A635" s="25"/>
      <c r="B635" s="25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</row>
    <row r="636" spans="1:43" ht="15.75" customHeight="1">
      <c r="A636" s="25"/>
      <c r="B636" s="25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</row>
    <row r="637" spans="1:43" ht="15.75" customHeight="1">
      <c r="A637" s="25"/>
      <c r="B637" s="25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</row>
    <row r="638" spans="1:43" ht="15.75" customHeight="1">
      <c r="A638" s="25"/>
      <c r="B638" s="25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</row>
    <row r="639" spans="1:43" ht="15.75" customHeight="1">
      <c r="A639" s="25"/>
      <c r="B639" s="25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</row>
    <row r="640" spans="1:43" ht="15.75" customHeight="1">
      <c r="A640" s="25"/>
      <c r="B640" s="25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</row>
    <row r="641" spans="1:43" ht="15.75" customHeight="1">
      <c r="A641" s="25"/>
      <c r="B641" s="25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</row>
    <row r="642" spans="1:43" ht="15.75" customHeight="1">
      <c r="A642" s="25"/>
      <c r="B642" s="25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</row>
    <row r="643" spans="1:43" ht="15.75" customHeight="1">
      <c r="A643" s="25"/>
      <c r="B643" s="25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</row>
    <row r="644" spans="1:43" ht="15.75" customHeight="1">
      <c r="A644" s="25"/>
      <c r="B644" s="25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</row>
    <row r="645" spans="1:43" ht="15.75" customHeight="1">
      <c r="A645" s="25"/>
      <c r="B645" s="25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</row>
    <row r="646" spans="1:43" ht="15.75" customHeight="1">
      <c r="A646" s="25"/>
      <c r="B646" s="25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</row>
    <row r="647" spans="1:43" ht="15.75" customHeight="1">
      <c r="A647" s="25"/>
      <c r="B647" s="25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</row>
    <row r="648" spans="1:43" ht="15.75" customHeight="1">
      <c r="A648" s="25"/>
      <c r="B648" s="25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</row>
    <row r="649" spans="1:43" ht="15.75" customHeight="1">
      <c r="A649" s="25"/>
      <c r="B649" s="25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</row>
    <row r="650" spans="1:43" ht="15.75" customHeight="1">
      <c r="A650" s="25"/>
      <c r="B650" s="25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</row>
    <row r="651" spans="1:43" ht="15.75" customHeight="1">
      <c r="A651" s="25"/>
      <c r="B651" s="25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</row>
    <row r="652" spans="1:43" ht="15.75" customHeight="1">
      <c r="A652" s="25"/>
      <c r="B652" s="25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</row>
    <row r="653" spans="1:43" ht="15.75" customHeight="1">
      <c r="A653" s="25"/>
      <c r="B653" s="25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</row>
    <row r="654" spans="1:43" ht="15.75" customHeight="1">
      <c r="A654" s="25"/>
      <c r="B654" s="25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</row>
    <row r="655" spans="1:43" ht="15.75" customHeight="1">
      <c r="A655" s="25"/>
      <c r="B655" s="25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</row>
    <row r="656" spans="1:43" ht="15.75" customHeight="1">
      <c r="A656" s="25"/>
      <c r="B656" s="25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</row>
    <row r="657" spans="1:43" ht="15.75" customHeight="1">
      <c r="A657" s="25"/>
      <c r="B657" s="25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</row>
    <row r="658" spans="1:43" ht="15.75" customHeight="1">
      <c r="A658" s="25"/>
      <c r="B658" s="25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</row>
    <row r="659" spans="1:43" ht="15.75" customHeight="1">
      <c r="A659" s="25"/>
      <c r="B659" s="25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</row>
    <row r="660" spans="1:43" ht="15.75" customHeight="1">
      <c r="A660" s="25"/>
      <c r="B660" s="25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</row>
    <row r="661" spans="1:43" ht="15.75" customHeight="1">
      <c r="A661" s="25"/>
      <c r="B661" s="25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</row>
    <row r="662" spans="1:43" ht="15.75" customHeight="1">
      <c r="A662" s="25"/>
      <c r="B662" s="25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</row>
    <row r="663" spans="1:43" ht="15.75" customHeight="1">
      <c r="A663" s="25"/>
      <c r="B663" s="25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</row>
    <row r="664" spans="1:43" ht="15.75" customHeight="1">
      <c r="A664" s="25"/>
      <c r="B664" s="25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</row>
    <row r="665" spans="1:43" ht="15.75" customHeight="1">
      <c r="A665" s="25"/>
      <c r="B665" s="25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</row>
    <row r="666" spans="1:43" ht="15.75" customHeight="1">
      <c r="A666" s="25"/>
      <c r="B666" s="25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</row>
    <row r="667" spans="1:43" ht="15.75" customHeight="1">
      <c r="A667" s="25"/>
      <c r="B667" s="25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</row>
    <row r="668" spans="1:43" ht="15.75" customHeight="1">
      <c r="A668" s="25"/>
      <c r="B668" s="25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</row>
    <row r="669" spans="1:43" ht="15.75" customHeight="1">
      <c r="A669" s="25"/>
      <c r="B669" s="25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</row>
    <row r="670" spans="1:43" ht="15.75" customHeight="1">
      <c r="A670" s="25"/>
      <c r="B670" s="25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</row>
    <row r="671" spans="1:43" ht="15.75" customHeight="1">
      <c r="A671" s="25"/>
      <c r="B671" s="25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</row>
    <row r="672" spans="1:43" ht="15.75" customHeight="1">
      <c r="A672" s="25"/>
      <c r="B672" s="25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</row>
    <row r="673" spans="1:43" ht="15.75" customHeight="1">
      <c r="A673" s="25"/>
      <c r="B673" s="25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</row>
    <row r="674" spans="1:43" ht="15.75" customHeight="1">
      <c r="A674" s="25"/>
      <c r="B674" s="25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</row>
    <row r="675" spans="1:43" ht="15.75" customHeight="1">
      <c r="A675" s="25"/>
      <c r="B675" s="25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</row>
    <row r="676" spans="1:43" ht="15.75" customHeight="1">
      <c r="A676" s="25"/>
      <c r="B676" s="25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</row>
    <row r="677" spans="1:43" ht="15.75" customHeight="1">
      <c r="A677" s="25"/>
      <c r="B677" s="25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</row>
    <row r="678" spans="1:43" ht="15.75" customHeight="1">
      <c r="A678" s="25"/>
      <c r="B678" s="25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</row>
    <row r="679" spans="1:43" ht="15.75" customHeight="1">
      <c r="A679" s="25"/>
      <c r="B679" s="25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</row>
    <row r="680" spans="1:43" ht="15.75" customHeight="1">
      <c r="A680" s="25"/>
      <c r="B680" s="25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</row>
    <row r="681" spans="1:43" ht="15.75" customHeight="1">
      <c r="A681" s="25"/>
      <c r="B681" s="25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</row>
    <row r="682" spans="1:43" ht="15.75" customHeight="1">
      <c r="A682" s="25"/>
      <c r="B682" s="25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</row>
    <row r="683" spans="1:43" ht="15.75" customHeight="1">
      <c r="A683" s="25"/>
      <c r="B683" s="25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</row>
    <row r="684" spans="1:43" ht="15.75" customHeight="1">
      <c r="A684" s="25"/>
      <c r="B684" s="25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</row>
    <row r="685" spans="1:43" ht="15.75" customHeight="1">
      <c r="A685" s="25"/>
      <c r="B685" s="25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</row>
    <row r="686" spans="1:43" ht="15.75" customHeight="1">
      <c r="A686" s="25"/>
      <c r="B686" s="25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</row>
    <row r="687" spans="1:43" ht="15.75" customHeight="1">
      <c r="A687" s="25"/>
      <c r="B687" s="25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</row>
    <row r="688" spans="1:43" ht="15.75" customHeight="1">
      <c r="A688" s="25"/>
      <c r="B688" s="25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</row>
    <row r="689" spans="1:43" ht="15.75" customHeight="1">
      <c r="A689" s="25"/>
      <c r="B689" s="25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</row>
    <row r="690" spans="1:43" ht="15.75" customHeight="1">
      <c r="A690" s="25"/>
      <c r="B690" s="25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</row>
    <row r="691" spans="1:43" ht="15.75" customHeight="1">
      <c r="A691" s="25"/>
      <c r="B691" s="25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</row>
    <row r="692" spans="1:43" ht="15.75" customHeight="1">
      <c r="A692" s="25"/>
      <c r="B692" s="25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</row>
    <row r="693" spans="1:43" ht="15.75" customHeight="1">
      <c r="A693" s="25"/>
      <c r="B693" s="25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</row>
    <row r="694" spans="1:43" ht="15.75" customHeight="1">
      <c r="A694" s="25"/>
      <c r="B694" s="25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</row>
    <row r="695" spans="1:43" ht="15.75" customHeight="1">
      <c r="A695" s="25"/>
      <c r="B695" s="25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</row>
    <row r="696" spans="1:43" ht="15.75" customHeight="1">
      <c r="A696" s="25"/>
      <c r="B696" s="25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</row>
    <row r="697" spans="1:43" ht="15.75" customHeight="1">
      <c r="A697" s="25"/>
      <c r="B697" s="25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</row>
    <row r="698" spans="1:43" ht="15.75" customHeight="1">
      <c r="A698" s="25"/>
      <c r="B698" s="25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</row>
    <row r="699" spans="1:43" ht="15.75" customHeight="1">
      <c r="A699" s="25"/>
      <c r="B699" s="25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</row>
    <row r="700" spans="1:43" ht="15.75" customHeight="1">
      <c r="A700" s="25"/>
      <c r="B700" s="25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</row>
    <row r="701" spans="1:43" ht="15.75" customHeight="1">
      <c r="A701" s="25"/>
      <c r="B701" s="25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</row>
    <row r="702" spans="1:43" ht="15.75" customHeight="1">
      <c r="A702" s="25"/>
      <c r="B702" s="25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</row>
    <row r="703" spans="1:43" ht="15.75" customHeight="1">
      <c r="A703" s="25"/>
      <c r="B703" s="25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</row>
    <row r="704" spans="1:43" ht="15.75" customHeight="1">
      <c r="A704" s="25"/>
      <c r="B704" s="25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</row>
    <row r="705" spans="1:43" ht="15.75" customHeight="1">
      <c r="A705" s="25"/>
      <c r="B705" s="25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</row>
    <row r="706" spans="1:43" ht="15.75" customHeight="1">
      <c r="A706" s="25"/>
      <c r="B706" s="25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</row>
    <row r="707" spans="1:43" ht="15.75" customHeight="1">
      <c r="A707" s="25"/>
      <c r="B707" s="25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</row>
    <row r="708" spans="1:43" ht="15.75" customHeight="1">
      <c r="A708" s="25"/>
      <c r="B708" s="25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</row>
    <row r="709" spans="1:43" ht="15.75" customHeight="1">
      <c r="A709" s="25"/>
      <c r="B709" s="25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</row>
    <row r="710" spans="1:43" ht="15.75" customHeight="1">
      <c r="A710" s="25"/>
      <c r="B710" s="25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</row>
    <row r="711" spans="1:43" ht="15.75" customHeight="1">
      <c r="A711" s="25"/>
      <c r="B711" s="25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</row>
    <row r="712" spans="1:43" ht="15.75" customHeight="1">
      <c r="A712" s="25"/>
      <c r="B712" s="25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</row>
    <row r="713" spans="1:43" ht="15.75" customHeight="1">
      <c r="A713" s="25"/>
      <c r="B713" s="25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</row>
    <row r="714" spans="1:43" ht="15.75" customHeight="1">
      <c r="A714" s="25"/>
      <c r="B714" s="25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</row>
    <row r="715" spans="1:43" ht="15.75" customHeight="1">
      <c r="A715" s="25"/>
      <c r="B715" s="25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</row>
    <row r="716" spans="1:43" ht="15.75" customHeight="1">
      <c r="A716" s="25"/>
      <c r="B716" s="25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</row>
    <row r="717" spans="1:43" ht="15.75" customHeight="1">
      <c r="A717" s="25"/>
      <c r="B717" s="25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</row>
    <row r="718" spans="1:43" ht="15.75" customHeight="1">
      <c r="A718" s="25"/>
      <c r="B718" s="25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</row>
    <row r="719" spans="1:43" ht="15.75" customHeight="1">
      <c r="A719" s="25"/>
      <c r="B719" s="25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</row>
    <row r="720" spans="1:43" ht="15.75" customHeight="1">
      <c r="A720" s="25"/>
      <c r="B720" s="25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</row>
    <row r="721" spans="1:43" ht="15.75" customHeight="1">
      <c r="A721" s="25"/>
      <c r="B721" s="25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</row>
    <row r="722" spans="1:43" ht="15.75" customHeight="1">
      <c r="A722" s="25"/>
      <c r="B722" s="25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</row>
    <row r="723" spans="1:43" ht="15.75" customHeight="1">
      <c r="A723" s="25"/>
      <c r="B723" s="25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</row>
    <row r="724" spans="1:43" ht="15.75" customHeight="1">
      <c r="A724" s="25"/>
      <c r="B724" s="25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</row>
    <row r="725" spans="1:43" ht="15.75" customHeight="1">
      <c r="A725" s="25"/>
      <c r="B725" s="25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</row>
    <row r="726" spans="1:43" ht="15.75" customHeight="1">
      <c r="A726" s="25"/>
      <c r="B726" s="25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</row>
    <row r="727" spans="1:43" ht="15.75" customHeight="1">
      <c r="A727" s="25"/>
      <c r="B727" s="25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</row>
    <row r="728" spans="1:43" ht="15.75" customHeight="1">
      <c r="A728" s="25"/>
      <c r="B728" s="25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</row>
    <row r="729" spans="1:43" ht="15.75" customHeight="1">
      <c r="A729" s="25"/>
      <c r="B729" s="25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</row>
    <row r="730" spans="1:43" ht="15.75" customHeight="1">
      <c r="A730" s="25"/>
      <c r="B730" s="25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</row>
    <row r="731" spans="1:43" ht="15.75" customHeight="1">
      <c r="A731" s="25"/>
      <c r="B731" s="25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</row>
    <row r="732" spans="1:43" ht="15.75" customHeight="1">
      <c r="A732" s="25"/>
      <c r="B732" s="25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</row>
    <row r="733" spans="1:43" ht="15.75" customHeight="1">
      <c r="A733" s="25"/>
      <c r="B733" s="25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</row>
    <row r="734" spans="1:43" ht="15.75" customHeight="1">
      <c r="A734" s="25"/>
      <c r="B734" s="25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</row>
    <row r="735" spans="1:43" ht="15.75" customHeight="1">
      <c r="A735" s="25"/>
      <c r="B735" s="25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</row>
    <row r="736" spans="1:43" ht="15.75" customHeight="1">
      <c r="A736" s="25"/>
      <c r="B736" s="25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</row>
    <row r="737" spans="1:43" ht="15.75" customHeight="1">
      <c r="A737" s="25"/>
      <c r="B737" s="25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</row>
    <row r="738" spans="1:43" ht="15.75" customHeight="1">
      <c r="A738" s="25"/>
      <c r="B738" s="25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</row>
    <row r="739" spans="1:43" ht="15.75" customHeight="1">
      <c r="A739" s="25"/>
      <c r="B739" s="25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</row>
    <row r="740" spans="1:43" ht="15.75" customHeight="1">
      <c r="A740" s="25"/>
      <c r="B740" s="25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</row>
    <row r="741" spans="1:43" ht="15.75" customHeight="1">
      <c r="A741" s="25"/>
      <c r="B741" s="25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</row>
    <row r="742" spans="1:43" ht="15.75" customHeight="1">
      <c r="A742" s="25"/>
      <c r="B742" s="25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</row>
    <row r="743" spans="1:43" ht="15.75" customHeight="1">
      <c r="A743" s="25"/>
      <c r="B743" s="25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</row>
    <row r="744" spans="1:43" ht="15.75" customHeight="1">
      <c r="A744" s="25"/>
      <c r="B744" s="25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</row>
    <row r="745" spans="1:43" ht="15.75" customHeight="1">
      <c r="A745" s="25"/>
      <c r="B745" s="25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</row>
    <row r="746" spans="1:43" ht="15.75" customHeight="1">
      <c r="A746" s="25"/>
      <c r="B746" s="25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</row>
    <row r="747" spans="1:43" ht="15.75" customHeight="1">
      <c r="A747" s="25"/>
      <c r="B747" s="25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</row>
    <row r="748" spans="1:43" ht="15.75" customHeight="1">
      <c r="A748" s="25"/>
      <c r="B748" s="25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</row>
    <row r="749" spans="1:43" ht="15.75" customHeight="1">
      <c r="A749" s="25"/>
      <c r="B749" s="25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</row>
    <row r="750" spans="1:43" ht="15.75" customHeight="1">
      <c r="A750" s="25"/>
      <c r="B750" s="25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</row>
    <row r="751" spans="1:43" ht="15.75" customHeight="1">
      <c r="A751" s="25"/>
      <c r="B751" s="25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</row>
    <row r="752" spans="1:43" ht="15.75" customHeight="1">
      <c r="A752" s="25"/>
      <c r="B752" s="25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</row>
    <row r="753" spans="1:43" ht="15.75" customHeight="1">
      <c r="A753" s="25"/>
      <c r="B753" s="25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</row>
    <row r="754" spans="1:43" ht="15.75" customHeight="1">
      <c r="A754" s="25"/>
      <c r="B754" s="25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</row>
    <row r="755" spans="1:43" ht="15.75" customHeight="1">
      <c r="A755" s="25"/>
      <c r="B755" s="25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</row>
    <row r="756" spans="1:43" ht="15.75" customHeight="1">
      <c r="A756" s="25"/>
      <c r="B756" s="25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</row>
    <row r="757" spans="1:43" ht="15.75" customHeight="1">
      <c r="A757" s="25"/>
      <c r="B757" s="25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</row>
    <row r="758" spans="1:43" ht="15.75" customHeight="1">
      <c r="A758" s="25"/>
      <c r="B758" s="25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</row>
    <row r="759" spans="1:43" ht="15.75" customHeight="1">
      <c r="A759" s="25"/>
      <c r="B759" s="25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</row>
    <row r="760" spans="1:43" ht="15.75" customHeight="1">
      <c r="A760" s="25"/>
      <c r="B760" s="25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</row>
    <row r="761" spans="1:43" ht="15.75" customHeight="1">
      <c r="A761" s="25"/>
      <c r="B761" s="25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</row>
    <row r="762" spans="1:43" ht="15.75" customHeight="1">
      <c r="A762" s="25"/>
      <c r="B762" s="25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</row>
    <row r="763" spans="1:43" ht="15.75" customHeight="1">
      <c r="A763" s="25"/>
      <c r="B763" s="25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</row>
    <row r="764" spans="1:43" ht="15.75" customHeight="1">
      <c r="A764" s="25"/>
      <c r="B764" s="25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</row>
    <row r="765" spans="1:43" ht="15.75" customHeight="1">
      <c r="A765" s="25"/>
      <c r="B765" s="25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</row>
    <row r="766" spans="1:43" ht="15.75" customHeight="1">
      <c r="A766" s="25"/>
      <c r="B766" s="25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</row>
    <row r="767" spans="1:43" ht="15.75" customHeight="1">
      <c r="A767" s="25"/>
      <c r="B767" s="25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</row>
    <row r="768" spans="1:43" ht="15.75" customHeight="1">
      <c r="A768" s="25"/>
      <c r="B768" s="25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</row>
    <row r="769" spans="1:43" ht="15.75" customHeight="1">
      <c r="A769" s="25"/>
      <c r="B769" s="25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</row>
    <row r="770" spans="1:43" ht="15.75" customHeight="1">
      <c r="A770" s="25"/>
      <c r="B770" s="25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</row>
    <row r="771" spans="1:43" ht="15.75" customHeight="1">
      <c r="A771" s="25"/>
      <c r="B771" s="25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</row>
    <row r="772" spans="1:43" ht="15.75" customHeight="1">
      <c r="A772" s="25"/>
      <c r="B772" s="25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</row>
    <row r="773" spans="1:43" ht="15.75" customHeight="1">
      <c r="A773" s="25"/>
      <c r="B773" s="25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</row>
    <row r="774" spans="1:43" ht="15.75" customHeight="1">
      <c r="A774" s="25"/>
      <c r="B774" s="25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</row>
    <row r="775" spans="1:43" ht="15.75" customHeight="1">
      <c r="A775" s="25"/>
      <c r="B775" s="25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</row>
    <row r="776" spans="1:43" ht="15.75" customHeight="1">
      <c r="A776" s="25"/>
      <c r="B776" s="25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</row>
    <row r="777" spans="1:43" ht="15.75" customHeight="1">
      <c r="A777" s="25"/>
      <c r="B777" s="25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</row>
    <row r="778" spans="1:43" ht="15.75" customHeight="1">
      <c r="A778" s="25"/>
      <c r="B778" s="25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</row>
    <row r="779" spans="1:43" ht="15.75" customHeight="1">
      <c r="A779" s="25"/>
      <c r="B779" s="25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</row>
    <row r="780" spans="1:43" ht="15.75" customHeight="1">
      <c r="A780" s="25"/>
      <c r="B780" s="25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</row>
    <row r="781" spans="1:43" ht="15.75" customHeight="1">
      <c r="A781" s="25"/>
      <c r="B781" s="25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</row>
    <row r="782" spans="1:43" ht="15.75" customHeight="1">
      <c r="A782" s="25"/>
      <c r="B782" s="25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</row>
    <row r="783" spans="1:43" ht="15.75" customHeight="1">
      <c r="A783" s="25"/>
      <c r="B783" s="25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</row>
    <row r="784" spans="1:43" ht="15.75" customHeight="1">
      <c r="A784" s="25"/>
      <c r="B784" s="25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</row>
    <row r="785" spans="1:43" ht="15.75" customHeight="1">
      <c r="A785" s="25"/>
      <c r="B785" s="25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</row>
    <row r="786" spans="1:43" ht="15.75" customHeight="1">
      <c r="A786" s="25"/>
      <c r="B786" s="25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</row>
    <row r="787" spans="1:43" ht="15.75" customHeight="1">
      <c r="A787" s="25"/>
      <c r="B787" s="25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</row>
    <row r="788" spans="1:43" ht="15.75" customHeight="1">
      <c r="A788" s="25"/>
      <c r="B788" s="25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</row>
    <row r="789" spans="1:43" ht="15.75" customHeight="1">
      <c r="A789" s="25"/>
      <c r="B789" s="25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</row>
    <row r="790" spans="1:43" ht="15.75" customHeight="1">
      <c r="A790" s="25"/>
      <c r="B790" s="25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</row>
    <row r="791" spans="1:43" ht="15.75" customHeight="1">
      <c r="A791" s="25"/>
      <c r="B791" s="25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</row>
    <row r="792" spans="1:43" ht="15.75" customHeight="1">
      <c r="A792" s="25"/>
      <c r="B792" s="25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</row>
    <row r="793" spans="1:43" ht="15.75" customHeight="1">
      <c r="A793" s="25"/>
      <c r="B793" s="25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</row>
    <row r="794" spans="1:43" ht="15.75" customHeight="1">
      <c r="A794" s="25"/>
      <c r="B794" s="25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</row>
    <row r="795" spans="1:43" ht="15.75" customHeight="1">
      <c r="A795" s="25"/>
      <c r="B795" s="25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</row>
    <row r="796" spans="1:43" ht="15.75" customHeight="1">
      <c r="A796" s="25"/>
      <c r="B796" s="25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</row>
    <row r="797" spans="1:43" ht="15.75" customHeight="1">
      <c r="A797" s="25"/>
      <c r="B797" s="25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</row>
    <row r="798" spans="1:43" ht="15.75" customHeight="1">
      <c r="A798" s="25"/>
      <c r="B798" s="25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</row>
    <row r="799" spans="1:43" ht="15.75" customHeight="1">
      <c r="A799" s="25"/>
      <c r="B799" s="25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</row>
    <row r="800" spans="1:43" ht="15.75" customHeight="1">
      <c r="A800" s="25"/>
      <c r="B800" s="25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</row>
    <row r="801" spans="1:43" ht="15.75" customHeight="1">
      <c r="A801" s="25"/>
      <c r="B801" s="25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</row>
    <row r="802" spans="1:43" ht="15.75" customHeight="1">
      <c r="A802" s="25"/>
      <c r="B802" s="25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</row>
    <row r="803" spans="1:43" ht="15.75" customHeight="1">
      <c r="A803" s="25"/>
      <c r="B803" s="25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</row>
    <row r="804" spans="1:43" ht="15.75" customHeight="1">
      <c r="A804" s="25"/>
      <c r="B804" s="25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</row>
    <row r="805" spans="1:43" ht="15.75" customHeight="1">
      <c r="A805" s="25"/>
      <c r="B805" s="25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</row>
    <row r="806" spans="1:43" ht="15.75" customHeight="1">
      <c r="A806" s="25"/>
      <c r="B806" s="25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</row>
    <row r="807" spans="1:43" ht="15.75" customHeight="1">
      <c r="A807" s="25"/>
      <c r="B807" s="25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</row>
    <row r="808" spans="1:43" ht="15.75" customHeight="1">
      <c r="A808" s="25"/>
      <c r="B808" s="25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</row>
    <row r="809" spans="1:43" ht="15.75" customHeight="1">
      <c r="A809" s="25"/>
      <c r="B809" s="25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</row>
    <row r="810" spans="1:43" ht="15.75" customHeight="1">
      <c r="A810" s="25"/>
      <c r="B810" s="25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</row>
    <row r="811" spans="1:43" ht="15.75" customHeight="1">
      <c r="A811" s="25"/>
      <c r="B811" s="25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</row>
    <row r="812" spans="1:43" ht="15.75" customHeight="1">
      <c r="A812" s="25"/>
      <c r="B812" s="25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</row>
    <row r="813" spans="1:43" ht="15.75" customHeight="1">
      <c r="A813" s="25"/>
      <c r="B813" s="25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</row>
    <row r="814" spans="1:43" ht="15.75" customHeight="1">
      <c r="A814" s="25"/>
      <c r="B814" s="25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</row>
    <row r="815" spans="1:43" ht="15.75" customHeight="1">
      <c r="A815" s="25"/>
      <c r="B815" s="25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</row>
    <row r="816" spans="1:43" ht="15.75" customHeight="1">
      <c r="A816" s="25"/>
      <c r="B816" s="25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</row>
    <row r="817" spans="1:43" ht="15.75" customHeight="1">
      <c r="A817" s="25"/>
      <c r="B817" s="25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</row>
    <row r="818" spans="1:43" ht="15.75" customHeight="1">
      <c r="A818" s="25"/>
      <c r="B818" s="25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</row>
    <row r="819" spans="1:43" ht="15.75" customHeight="1">
      <c r="A819" s="25"/>
      <c r="B819" s="25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</row>
    <row r="820" spans="1:43" ht="15.75" customHeight="1">
      <c r="A820" s="25"/>
      <c r="B820" s="25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</row>
    <row r="821" spans="1:43" ht="15.75" customHeight="1">
      <c r="A821" s="25"/>
      <c r="B821" s="25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</row>
    <row r="822" spans="1:43" ht="15.75" customHeight="1">
      <c r="A822" s="25"/>
      <c r="B822" s="25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</row>
    <row r="823" spans="1:43" ht="15.75" customHeight="1">
      <c r="A823" s="25"/>
      <c r="B823" s="25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</row>
    <row r="824" spans="1:43" ht="15.75" customHeight="1">
      <c r="A824" s="25"/>
      <c r="B824" s="25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</row>
    <row r="825" spans="1:43" ht="15.75" customHeight="1">
      <c r="A825" s="25"/>
      <c r="B825" s="25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</row>
    <row r="826" spans="1:43" ht="15.75" customHeight="1">
      <c r="A826" s="25"/>
      <c r="B826" s="25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</row>
    <row r="827" spans="1:43" ht="15.75" customHeight="1">
      <c r="A827" s="25"/>
      <c r="B827" s="25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</row>
    <row r="828" spans="1:43" ht="15.75" customHeight="1">
      <c r="A828" s="25"/>
      <c r="B828" s="25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</row>
    <row r="829" spans="1:43" ht="15.75" customHeight="1">
      <c r="A829" s="25"/>
      <c r="B829" s="25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</row>
    <row r="830" spans="1:43" ht="15.75" customHeight="1">
      <c r="A830" s="25"/>
      <c r="B830" s="25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</row>
    <row r="831" spans="1:43" ht="15.75" customHeight="1">
      <c r="A831" s="25"/>
      <c r="B831" s="25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</row>
    <row r="832" spans="1:43" ht="15.75" customHeight="1">
      <c r="A832" s="25"/>
      <c r="B832" s="25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</row>
    <row r="833" spans="1:43" ht="15.75" customHeight="1">
      <c r="A833" s="25"/>
      <c r="B833" s="25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</row>
    <row r="834" spans="1:43" ht="15.75" customHeight="1">
      <c r="A834" s="25"/>
      <c r="B834" s="25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</row>
    <row r="835" spans="1:43" ht="15.75" customHeight="1">
      <c r="A835" s="25"/>
      <c r="B835" s="25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</row>
    <row r="836" spans="1:43" ht="15.75" customHeight="1">
      <c r="A836" s="25"/>
      <c r="B836" s="25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</row>
    <row r="837" spans="1:43" ht="15.75" customHeight="1">
      <c r="A837" s="25"/>
      <c r="B837" s="25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</row>
    <row r="838" spans="1:43" ht="15.75" customHeight="1">
      <c r="A838" s="25"/>
      <c r="B838" s="25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</row>
    <row r="839" spans="1:43" ht="15.75" customHeight="1">
      <c r="A839" s="25"/>
      <c r="B839" s="25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</row>
    <row r="840" spans="1:43" ht="15.75" customHeight="1">
      <c r="A840" s="25"/>
      <c r="B840" s="25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</row>
    <row r="841" spans="1:43" ht="15.75" customHeight="1">
      <c r="A841" s="25"/>
      <c r="B841" s="25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</row>
    <row r="842" spans="1:43" ht="15.75" customHeight="1">
      <c r="A842" s="25"/>
      <c r="B842" s="25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</row>
    <row r="843" spans="1:43" ht="15.75" customHeight="1">
      <c r="A843" s="25"/>
      <c r="B843" s="25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</row>
    <row r="844" spans="1:43" ht="15.75" customHeight="1">
      <c r="A844" s="25"/>
      <c r="B844" s="25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</row>
    <row r="845" spans="1:43" ht="15.75" customHeight="1">
      <c r="A845" s="25"/>
      <c r="B845" s="25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</row>
    <row r="846" spans="1:43" ht="15.75" customHeight="1">
      <c r="A846" s="25"/>
      <c r="B846" s="25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</row>
    <row r="847" spans="1:43" ht="15.75" customHeight="1">
      <c r="A847" s="25"/>
      <c r="B847" s="25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</row>
    <row r="848" spans="1:43" ht="15.75" customHeight="1">
      <c r="A848" s="25"/>
      <c r="B848" s="25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</row>
    <row r="849" spans="1:43" ht="15.75" customHeight="1">
      <c r="A849" s="25"/>
      <c r="B849" s="25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</row>
    <row r="850" spans="1:43" ht="15.75" customHeight="1">
      <c r="A850" s="25"/>
      <c r="B850" s="25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</row>
    <row r="851" spans="1:43" ht="15.75" customHeight="1">
      <c r="A851" s="25"/>
      <c r="B851" s="25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</row>
    <row r="852" spans="1:43" ht="15.75" customHeight="1">
      <c r="A852" s="25"/>
      <c r="B852" s="25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</row>
    <row r="853" spans="1:43" ht="15.75" customHeight="1">
      <c r="A853" s="25"/>
      <c r="B853" s="25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</row>
    <row r="854" spans="1:43" ht="15.75" customHeight="1">
      <c r="A854" s="25"/>
      <c r="B854" s="25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</row>
    <row r="855" spans="1:43" ht="15.75" customHeight="1">
      <c r="A855" s="25"/>
      <c r="B855" s="25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</row>
    <row r="856" spans="1:43" ht="15.75" customHeight="1">
      <c r="A856" s="25"/>
      <c r="B856" s="25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</row>
    <row r="857" spans="1:43" ht="15.75" customHeight="1">
      <c r="A857" s="25"/>
      <c r="B857" s="25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</row>
    <row r="858" spans="1:43" ht="15.75" customHeight="1">
      <c r="A858" s="25"/>
      <c r="B858" s="25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</row>
    <row r="859" spans="1:43" ht="15.75" customHeight="1">
      <c r="A859" s="25"/>
      <c r="B859" s="25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</row>
    <row r="860" spans="1:43" ht="15.75" customHeight="1">
      <c r="A860" s="25"/>
      <c r="B860" s="25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</row>
    <row r="861" spans="1:43" ht="15.75" customHeight="1">
      <c r="A861" s="25"/>
      <c r="B861" s="25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</row>
    <row r="862" spans="1:43" ht="15.75" customHeight="1">
      <c r="A862" s="25"/>
      <c r="B862" s="25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</row>
    <row r="863" spans="1:43" ht="15.75" customHeight="1">
      <c r="A863" s="25"/>
      <c r="B863" s="25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</row>
    <row r="864" spans="1:43" ht="15.75" customHeight="1">
      <c r="A864" s="25"/>
      <c r="B864" s="25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</row>
    <row r="865" spans="1:43" ht="15.75" customHeight="1">
      <c r="A865" s="25"/>
      <c r="B865" s="25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</row>
    <row r="866" spans="1:43" ht="15.75" customHeight="1">
      <c r="A866" s="25"/>
      <c r="B866" s="25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</row>
    <row r="867" spans="1:43" ht="15.75" customHeight="1">
      <c r="A867" s="25"/>
      <c r="B867" s="25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</row>
    <row r="868" spans="1:43" ht="15.75" customHeight="1">
      <c r="A868" s="25"/>
      <c r="B868" s="25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</row>
    <row r="869" spans="1:43" ht="15.75" customHeight="1">
      <c r="A869" s="25"/>
      <c r="B869" s="25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</row>
    <row r="870" spans="1:43" ht="15.75" customHeight="1">
      <c r="A870" s="25"/>
      <c r="B870" s="25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</row>
    <row r="871" spans="1:43" ht="15.75" customHeight="1">
      <c r="A871" s="25"/>
      <c r="B871" s="25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</row>
    <row r="872" spans="1:43" ht="15.75" customHeight="1">
      <c r="A872" s="25"/>
      <c r="B872" s="25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</row>
    <row r="873" spans="1:43" ht="15.75" customHeight="1">
      <c r="A873" s="25"/>
      <c r="B873" s="25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</row>
    <row r="874" spans="1:43" ht="15.75" customHeight="1">
      <c r="A874" s="25"/>
      <c r="B874" s="25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</row>
    <row r="875" spans="1:43" ht="15.75" customHeight="1">
      <c r="A875" s="25"/>
      <c r="B875" s="25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</row>
    <row r="876" spans="1:43" ht="15.75" customHeight="1">
      <c r="A876" s="25"/>
      <c r="B876" s="25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</row>
    <row r="877" spans="1:43" ht="15.75" customHeight="1">
      <c r="A877" s="25"/>
      <c r="B877" s="25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</row>
    <row r="878" spans="1:43" ht="15.75" customHeight="1">
      <c r="A878" s="25"/>
      <c r="B878" s="25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</row>
    <row r="879" spans="1:43" ht="15.75" customHeight="1">
      <c r="A879" s="25"/>
      <c r="B879" s="25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</row>
    <row r="880" spans="1:43" ht="15.75" customHeight="1">
      <c r="A880" s="25"/>
      <c r="B880" s="25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</row>
    <row r="881" spans="1:43" ht="15.75" customHeight="1">
      <c r="A881" s="25"/>
      <c r="B881" s="25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</row>
    <row r="882" spans="1:43" ht="15.75" customHeight="1">
      <c r="A882" s="25"/>
      <c r="B882" s="25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</row>
    <row r="883" spans="1:43" ht="15.75" customHeight="1">
      <c r="A883" s="25"/>
      <c r="B883" s="25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</row>
    <row r="884" spans="1:43" ht="15.75" customHeight="1">
      <c r="A884" s="25"/>
      <c r="B884" s="25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</row>
    <row r="885" spans="1:43" ht="15.75" customHeight="1">
      <c r="A885" s="25"/>
      <c r="B885" s="25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</row>
    <row r="886" spans="1:43" ht="15.75" customHeight="1">
      <c r="A886" s="25"/>
      <c r="B886" s="25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</row>
    <row r="887" spans="1:43" ht="15.75" customHeight="1">
      <c r="A887" s="25"/>
      <c r="B887" s="25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</row>
    <row r="888" spans="1:43" ht="15.75" customHeight="1">
      <c r="A888" s="25"/>
      <c r="B888" s="25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</row>
    <row r="889" spans="1:43" ht="15.75" customHeight="1">
      <c r="A889" s="25"/>
      <c r="B889" s="25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</row>
    <row r="890" spans="1:43" ht="15.75" customHeight="1">
      <c r="A890" s="25"/>
      <c r="B890" s="25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</row>
    <row r="891" spans="1:43" ht="15.75" customHeight="1">
      <c r="A891" s="25"/>
      <c r="B891" s="25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</row>
    <row r="892" spans="1:43" ht="15.75" customHeight="1">
      <c r="A892" s="25"/>
      <c r="B892" s="25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</row>
    <row r="893" spans="1:43" ht="15.75" customHeight="1">
      <c r="A893" s="25"/>
      <c r="B893" s="25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</row>
    <row r="894" spans="1:43" ht="15.75" customHeight="1">
      <c r="A894" s="25"/>
      <c r="B894" s="25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</row>
    <row r="895" spans="1:43" ht="15.75" customHeight="1">
      <c r="A895" s="25"/>
      <c r="B895" s="25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</row>
    <row r="896" spans="1:43" ht="15.75" customHeight="1">
      <c r="A896" s="25"/>
      <c r="B896" s="25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</row>
    <row r="897" spans="1:43" ht="15.75" customHeight="1">
      <c r="A897" s="25"/>
      <c r="B897" s="25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</row>
    <row r="898" spans="1:43" ht="15.75" customHeight="1">
      <c r="A898" s="25"/>
      <c r="B898" s="25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</row>
    <row r="899" spans="1:43" ht="15.75" customHeight="1">
      <c r="A899" s="25"/>
      <c r="B899" s="25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</row>
    <row r="900" spans="1:43" ht="15.75" customHeight="1">
      <c r="A900" s="25"/>
      <c r="B900" s="25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</row>
    <row r="901" spans="1:43" ht="15.75" customHeight="1">
      <c r="A901" s="25"/>
      <c r="B901" s="25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</row>
    <row r="902" spans="1:43" ht="15.75" customHeight="1">
      <c r="A902" s="25"/>
      <c r="B902" s="25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</row>
    <row r="903" spans="1:43" ht="15.75" customHeight="1">
      <c r="A903" s="25"/>
      <c r="B903" s="25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</row>
    <row r="904" spans="1:43" ht="15.75" customHeight="1">
      <c r="A904" s="25"/>
      <c r="B904" s="25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</row>
    <row r="905" spans="1:43" ht="15.75" customHeight="1">
      <c r="A905" s="25"/>
      <c r="B905" s="25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</row>
    <row r="906" spans="1:43" ht="15.75" customHeight="1">
      <c r="A906" s="25"/>
      <c r="B906" s="25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</row>
    <row r="907" spans="1:43" ht="15.75" customHeight="1">
      <c r="A907" s="25"/>
      <c r="B907" s="25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</row>
    <row r="908" spans="1:43" ht="15.75" customHeight="1">
      <c r="A908" s="25"/>
      <c r="B908" s="25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</row>
    <row r="909" spans="1:43" ht="15.75" customHeight="1">
      <c r="A909" s="25"/>
      <c r="B909" s="25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</row>
    <row r="910" spans="1:43" ht="15.75" customHeight="1">
      <c r="A910" s="25"/>
      <c r="B910" s="25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</row>
    <row r="911" spans="1:43" ht="15.75" customHeight="1">
      <c r="A911" s="25"/>
      <c r="B911" s="25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</row>
    <row r="912" spans="1:43" ht="15.75" customHeight="1">
      <c r="A912" s="25"/>
      <c r="B912" s="25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</row>
    <row r="913" spans="1:43" ht="15.75" customHeight="1">
      <c r="A913" s="25"/>
      <c r="B913" s="25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</row>
    <row r="914" spans="1:43" ht="15.75" customHeight="1">
      <c r="A914" s="25"/>
      <c r="B914" s="25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</row>
    <row r="915" spans="1:43" ht="15.75" customHeight="1">
      <c r="A915" s="25"/>
      <c r="B915" s="25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</row>
    <row r="916" spans="1:43" ht="15.75" customHeight="1">
      <c r="A916" s="25"/>
      <c r="B916" s="25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</row>
    <row r="917" spans="1:43" ht="15.75" customHeight="1">
      <c r="A917" s="25"/>
      <c r="B917" s="25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</row>
    <row r="918" spans="1:43" ht="15.75" customHeight="1">
      <c r="A918" s="25"/>
      <c r="B918" s="25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</row>
    <row r="919" spans="1:43" ht="15.75" customHeight="1">
      <c r="A919" s="25"/>
      <c r="B919" s="25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</row>
    <row r="920" spans="1:43" ht="15.75" customHeight="1">
      <c r="A920" s="25"/>
      <c r="B920" s="25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</row>
    <row r="921" spans="1:43" ht="15.75" customHeight="1">
      <c r="A921" s="25"/>
      <c r="B921" s="25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</row>
    <row r="922" spans="1:43" ht="15.75" customHeight="1">
      <c r="A922" s="25"/>
      <c r="B922" s="25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</row>
    <row r="923" spans="1:43" ht="15.75" customHeight="1">
      <c r="A923" s="25"/>
      <c r="B923" s="25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</row>
    <row r="924" spans="1:43" ht="15.75" customHeight="1">
      <c r="A924" s="25"/>
      <c r="B924" s="25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</row>
    <row r="925" spans="1:43" ht="15.75" customHeight="1">
      <c r="A925" s="25"/>
      <c r="B925" s="25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</row>
    <row r="926" spans="1:43" ht="15.75" customHeight="1">
      <c r="A926" s="25"/>
      <c r="B926" s="25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</row>
    <row r="927" spans="1:43" ht="15.75" customHeight="1">
      <c r="A927" s="25"/>
      <c r="B927" s="25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</row>
    <row r="928" spans="1:43" ht="15.75" customHeight="1">
      <c r="A928" s="25"/>
      <c r="B928" s="25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</row>
    <row r="929" spans="1:43" ht="15.75" customHeight="1">
      <c r="A929" s="25"/>
      <c r="B929" s="25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</row>
    <row r="930" spans="1:43" ht="15.75" customHeight="1">
      <c r="A930" s="25"/>
      <c r="B930" s="25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</row>
    <row r="931" spans="1:43" ht="15.75" customHeight="1">
      <c r="A931" s="25"/>
      <c r="B931" s="25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</row>
    <row r="932" spans="1:43" ht="15.75" customHeight="1">
      <c r="A932" s="25"/>
      <c r="B932" s="25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</row>
    <row r="933" spans="1:43" ht="15.75" customHeight="1">
      <c r="A933" s="25"/>
      <c r="B933" s="25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</row>
    <row r="934" spans="1:43" ht="15.75" customHeight="1">
      <c r="A934" s="25"/>
      <c r="B934" s="25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</row>
    <row r="935" spans="1:43" ht="15.75" customHeight="1">
      <c r="A935" s="25"/>
      <c r="B935" s="25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</row>
    <row r="936" spans="1:43" ht="15.75" customHeight="1">
      <c r="A936" s="25"/>
      <c r="B936" s="25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</row>
    <row r="937" spans="1:43" ht="15.75" customHeight="1">
      <c r="A937" s="25"/>
      <c r="B937" s="25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</row>
    <row r="938" spans="1:43" ht="15.75" customHeight="1">
      <c r="A938" s="25"/>
      <c r="B938" s="25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</row>
    <row r="939" spans="1:43" ht="15.75" customHeight="1">
      <c r="A939" s="25"/>
      <c r="B939" s="25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</row>
    <row r="940" spans="1:43" ht="15.75" customHeight="1">
      <c r="A940" s="25"/>
      <c r="B940" s="25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</row>
    <row r="941" spans="1:43" ht="15.75" customHeight="1">
      <c r="A941" s="25"/>
      <c r="B941" s="25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</row>
    <row r="942" spans="1:43" ht="15.75" customHeight="1">
      <c r="A942" s="25"/>
      <c r="B942" s="25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</row>
    <row r="943" spans="1:43" ht="15.75" customHeight="1">
      <c r="A943" s="25"/>
      <c r="B943" s="25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</row>
    <row r="944" spans="1:43" ht="15.75" customHeight="1">
      <c r="A944" s="25"/>
      <c r="B944" s="25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</row>
    <row r="945" spans="1:43" ht="15.75" customHeight="1">
      <c r="A945" s="25"/>
      <c r="B945" s="25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</row>
    <row r="946" spans="1:43" ht="15.75" customHeight="1">
      <c r="A946" s="25"/>
      <c r="B946" s="25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</row>
    <row r="947" spans="1:43" ht="15.75" customHeight="1">
      <c r="A947" s="25"/>
      <c r="B947" s="25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</row>
    <row r="948" spans="1:43" ht="15.75" customHeight="1">
      <c r="A948" s="25"/>
      <c r="B948" s="25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</row>
    <row r="949" spans="1:43" ht="15.75" customHeight="1">
      <c r="A949" s="25"/>
      <c r="B949" s="25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</row>
    <row r="950" spans="1:43" ht="15.75" customHeight="1">
      <c r="A950" s="25"/>
      <c r="B950" s="25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</row>
    <row r="951" spans="1:43" ht="15.75" customHeight="1">
      <c r="A951" s="25"/>
      <c r="B951" s="25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</row>
    <row r="952" spans="1:43" ht="15.75" customHeight="1">
      <c r="A952" s="25"/>
      <c r="B952" s="25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</row>
    <row r="953" spans="1:43" ht="15.75" customHeight="1">
      <c r="A953" s="25"/>
      <c r="B953" s="25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</row>
    <row r="954" spans="1:43" ht="15.75" customHeight="1">
      <c r="A954" s="25"/>
      <c r="B954" s="25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</row>
    <row r="955" spans="1:43" ht="15.75" customHeight="1">
      <c r="A955" s="25"/>
      <c r="B955" s="25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</row>
    <row r="956" spans="1:43" ht="15.75" customHeight="1">
      <c r="A956" s="25"/>
      <c r="B956" s="25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</row>
    <row r="957" spans="1:43" ht="15.75" customHeight="1">
      <c r="A957" s="25"/>
      <c r="B957" s="25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</row>
    <row r="958" spans="1:43" ht="15.75" customHeight="1">
      <c r="A958" s="25"/>
      <c r="B958" s="25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</row>
    <row r="959" spans="1:43" ht="15.75" customHeight="1">
      <c r="A959" s="25"/>
      <c r="B959" s="25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</row>
    <row r="960" spans="1:43" ht="15.75" customHeight="1">
      <c r="A960" s="25"/>
      <c r="B960" s="25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</row>
    <row r="961" spans="1:43" ht="15.75" customHeight="1">
      <c r="A961" s="25"/>
      <c r="B961" s="25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</row>
    <row r="962" spans="1:43" ht="15.75" customHeight="1">
      <c r="A962" s="25"/>
      <c r="B962" s="25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</row>
    <row r="963" spans="1:43" ht="15.75" customHeight="1">
      <c r="A963" s="25"/>
      <c r="B963" s="25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</row>
    <row r="964" spans="1:43" ht="15.75" customHeight="1">
      <c r="A964" s="25"/>
      <c r="B964" s="25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</row>
    <row r="965" spans="1:43" ht="15.75" customHeight="1">
      <c r="A965" s="25"/>
      <c r="B965" s="25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</row>
    <row r="966" spans="1:43" ht="15.75" customHeight="1">
      <c r="A966" s="25"/>
      <c r="B966" s="25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</row>
    <row r="967" spans="1:43" ht="15.75" customHeight="1">
      <c r="A967" s="25"/>
      <c r="B967" s="25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</row>
    <row r="968" spans="1:43" ht="15.75" customHeight="1">
      <c r="A968" s="25"/>
      <c r="B968" s="25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</row>
    <row r="969" spans="1:43" ht="15.75" customHeight="1">
      <c r="A969" s="25"/>
      <c r="B969" s="25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</row>
    <row r="970" spans="1:43" ht="15.75" customHeight="1">
      <c r="A970" s="25"/>
      <c r="B970" s="25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</row>
    <row r="971" spans="1:43" ht="15.75" customHeight="1">
      <c r="A971" s="25"/>
      <c r="B971" s="25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</row>
    <row r="972" spans="1:43" ht="15.75" customHeight="1">
      <c r="A972" s="25"/>
      <c r="B972" s="25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</row>
    <row r="973" spans="1:43" ht="15.75" customHeight="1">
      <c r="A973" s="25"/>
      <c r="B973" s="25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</row>
    <row r="974" spans="1:43" ht="15.75" customHeight="1">
      <c r="A974" s="25"/>
      <c r="B974" s="25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</row>
    <row r="975" spans="1:43" ht="15.75" customHeight="1">
      <c r="A975" s="25"/>
      <c r="B975" s="25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</row>
    <row r="976" spans="1:43" ht="15.75" customHeight="1">
      <c r="A976" s="25"/>
      <c r="B976" s="25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</row>
    <row r="977" spans="1:43" ht="15.75" customHeight="1">
      <c r="A977" s="25"/>
      <c r="B977" s="25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</row>
    <row r="978" spans="1:43" ht="15.75" customHeight="1">
      <c r="A978" s="25"/>
      <c r="B978" s="25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</row>
    <row r="979" spans="1:43" ht="15.75" customHeight="1">
      <c r="A979" s="25"/>
      <c r="B979" s="25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</row>
    <row r="980" spans="1:43" ht="15.75" customHeight="1">
      <c r="A980" s="25"/>
      <c r="B980" s="25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</row>
    <row r="981" spans="1:43" ht="15.75" customHeight="1">
      <c r="A981" s="25"/>
      <c r="B981" s="25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</row>
    <row r="982" spans="1:43" ht="15.75" customHeight="1">
      <c r="A982" s="25"/>
      <c r="B982" s="25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</row>
    <row r="983" spans="1:43" ht="15.75" customHeight="1">
      <c r="A983" s="25"/>
      <c r="B983" s="25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</row>
    <row r="984" spans="1:43" ht="15.75" customHeight="1">
      <c r="A984" s="25"/>
      <c r="B984" s="25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</row>
    <row r="985" spans="1:43" ht="15.75" customHeight="1">
      <c r="A985" s="25"/>
      <c r="B985" s="25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</row>
    <row r="986" spans="1:43" ht="15.75" customHeight="1">
      <c r="A986" s="25"/>
      <c r="B986" s="25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</row>
    <row r="987" spans="1:43" ht="15.75" customHeight="1">
      <c r="A987" s="25"/>
      <c r="B987" s="25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</row>
    <row r="988" spans="1:43" ht="15.75" customHeight="1">
      <c r="A988" s="25"/>
      <c r="B988" s="25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</row>
    <row r="989" spans="1:43" ht="15.75" customHeight="1">
      <c r="A989" s="25"/>
      <c r="B989" s="25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</row>
    <row r="990" spans="1:43" ht="15.75" customHeight="1">
      <c r="A990" s="25"/>
      <c r="B990" s="25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</row>
    <row r="991" spans="1:43" ht="15.75" customHeight="1">
      <c r="A991" s="25"/>
      <c r="B991" s="25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</row>
    <row r="992" spans="1:43" ht="15.75" customHeight="1">
      <c r="A992" s="25"/>
      <c r="B992" s="25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</row>
    <row r="993" spans="1:43" ht="15.75" customHeight="1">
      <c r="A993" s="25"/>
      <c r="B993" s="25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</row>
    <row r="994" spans="1:43" ht="15.75" customHeight="1">
      <c r="A994" s="25"/>
      <c r="B994" s="25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</row>
    <row r="995" spans="1:43" ht="15.75" customHeight="1">
      <c r="A995" s="25"/>
      <c r="B995" s="25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</row>
    <row r="996" spans="1:43" ht="15.75" customHeight="1">
      <c r="A996" s="25"/>
      <c r="B996" s="25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</row>
    <row r="997" spans="1:43" ht="15.75" customHeight="1">
      <c r="A997" s="25"/>
      <c r="B997" s="25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</row>
    <row r="998" spans="1:43" ht="15.75" customHeight="1">
      <c r="A998" s="25"/>
      <c r="B998" s="25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</row>
    <row r="999" spans="1:43" ht="15.75" customHeight="1">
      <c r="A999" s="25"/>
      <c r="B999" s="25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</row>
    <row r="1000" spans="1:43" ht="15.75" customHeight="1">
      <c r="A1000" s="25"/>
      <c r="B1000" s="25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</row>
    <row r="1001" spans="1:43" ht="15.75" customHeight="1">
      <c r="A1001" s="25"/>
      <c r="B1001" s="25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</row>
    <row r="1002" spans="1:43" ht="15.75" customHeight="1">
      <c r="A1002" s="25"/>
      <c r="B1002" s="25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</row>
    <row r="1003" spans="1:43" ht="15.75" customHeight="1">
      <c r="A1003" s="25"/>
      <c r="B1003" s="25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</row>
    <row r="1004" spans="1:43" ht="15.75" customHeight="1">
      <c r="A1004" s="25"/>
      <c r="B1004" s="25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</row>
    <row r="1005" spans="1:43" ht="15.75" customHeight="1">
      <c r="A1005" s="25"/>
      <c r="B1005" s="25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</row>
    <row r="1006" spans="1:43" ht="15.75" customHeight="1">
      <c r="A1006" s="25"/>
      <c r="B1006" s="25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</row>
    <row r="1007" spans="1:43" ht="15.75" customHeight="1">
      <c r="A1007" s="25"/>
      <c r="B1007" s="25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</row>
    <row r="1008" spans="1:41" ht="15" customHeight="1">
      <c r="A1008" s="25"/>
      <c r="B1008" s="25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</row>
  </sheetData>
  <mergeCells count="552">
    <mergeCell ref="U18:V18"/>
    <mergeCell ref="W18:Y18"/>
    <mergeCell ref="Z18:AC18"/>
    <mergeCell ref="AD18:AG18"/>
    <mergeCell ref="AH18:AK18"/>
    <mergeCell ref="AL18:AO18"/>
    <mergeCell ref="AP3:AP5"/>
    <mergeCell ref="AH46:AK46"/>
    <mergeCell ref="AL46:AO46"/>
    <mergeCell ref="A45:B45"/>
    <mergeCell ref="C45:Q45"/>
    <mergeCell ref="R45:T45"/>
    <mergeCell ref="U45:V45"/>
    <mergeCell ref="W45:Y45"/>
    <mergeCell ref="Z45:AC45"/>
    <mergeCell ref="AD45:AG45"/>
    <mergeCell ref="AH45:AK45"/>
    <mergeCell ref="AL45:AO45"/>
    <mergeCell ref="Z46:AC46"/>
    <mergeCell ref="AD46:AG46"/>
    <mergeCell ref="A44:B44"/>
    <mergeCell ref="C44:Q44"/>
    <mergeCell ref="R44:T44"/>
    <mergeCell ref="A13:B13"/>
    <mergeCell ref="A61:B61"/>
    <mergeCell ref="C61:Q61"/>
    <mergeCell ref="R61:T61"/>
    <mergeCell ref="U61:V61"/>
    <mergeCell ref="W61:Y61"/>
    <mergeCell ref="A46:B46"/>
    <mergeCell ref="C46:Q46"/>
    <mergeCell ref="R46:T46"/>
    <mergeCell ref="U46:V46"/>
    <mergeCell ref="W46:Y46"/>
    <mergeCell ref="A42:B42"/>
    <mergeCell ref="C42:Q42"/>
    <mergeCell ref="R42:T42"/>
    <mergeCell ref="U42:V42"/>
    <mergeCell ref="W42:Y42"/>
    <mergeCell ref="A40:B40"/>
    <mergeCell ref="C40:Q40"/>
    <mergeCell ref="R40:T40"/>
    <mergeCell ref="U40:V40"/>
    <mergeCell ref="W40:Y40"/>
    <mergeCell ref="Z61:AC61"/>
    <mergeCell ref="AD61:AG61"/>
    <mergeCell ref="AH61:AK61"/>
    <mergeCell ref="A59:B59"/>
    <mergeCell ref="C59:Q59"/>
    <mergeCell ref="R59:T59"/>
    <mergeCell ref="U59:V59"/>
    <mergeCell ref="W59:Y59"/>
    <mergeCell ref="Z59:AC59"/>
    <mergeCell ref="AD59:AG59"/>
    <mergeCell ref="AH59:AK59"/>
    <mergeCell ref="A60:B60"/>
    <mergeCell ref="C60:Q60"/>
    <mergeCell ref="R60:T60"/>
    <mergeCell ref="U60:V60"/>
    <mergeCell ref="W60:Y60"/>
    <mergeCell ref="Z60:AC60"/>
    <mergeCell ref="AD60:AG60"/>
    <mergeCell ref="AH60:AK60"/>
    <mergeCell ref="AL60:AO60"/>
    <mergeCell ref="U44:V44"/>
    <mergeCell ref="W44:Y44"/>
    <mergeCell ref="Z44:AC44"/>
    <mergeCell ref="AD44:AG44"/>
    <mergeCell ref="AH44:AK44"/>
    <mergeCell ref="AL44:AO44"/>
    <mergeCell ref="A43:B43"/>
    <mergeCell ref="C43:Q43"/>
    <mergeCell ref="R43:T43"/>
    <mergeCell ref="U43:V43"/>
    <mergeCell ref="W43:Y43"/>
    <mergeCell ref="Z43:AC43"/>
    <mergeCell ref="AD43:AG43"/>
    <mergeCell ref="AH43:AK43"/>
    <mergeCell ref="AL43:AO43"/>
    <mergeCell ref="A56:B56"/>
    <mergeCell ref="C56:Q56"/>
    <mergeCell ref="R56:T56"/>
    <mergeCell ref="U56:V56"/>
    <mergeCell ref="W56:Y56"/>
    <mergeCell ref="Z56:AC56"/>
    <mergeCell ref="AD56:AG56"/>
    <mergeCell ref="A53:B53"/>
    <mergeCell ref="Z42:AC42"/>
    <mergeCell ref="AD42:AG42"/>
    <mergeCell ref="AH42:AK42"/>
    <mergeCell ref="AL42:AO42"/>
    <mergeCell ref="A41:B41"/>
    <mergeCell ref="C41:Q41"/>
    <mergeCell ref="R41:T41"/>
    <mergeCell ref="U41:V41"/>
    <mergeCell ref="W41:Y41"/>
    <mergeCell ref="Z41:AC41"/>
    <mergeCell ref="AD41:AG41"/>
    <mergeCell ref="AH41:AK41"/>
    <mergeCell ref="AL41:AO41"/>
    <mergeCell ref="Z40:AC40"/>
    <mergeCell ref="AD40:AG40"/>
    <mergeCell ref="AH40:AK40"/>
    <mergeCell ref="AL40:AO40"/>
    <mergeCell ref="A39:B39"/>
    <mergeCell ref="C39:Q39"/>
    <mergeCell ref="R39:T39"/>
    <mergeCell ref="U39:V39"/>
    <mergeCell ref="W39:Y39"/>
    <mergeCell ref="Z39:AC39"/>
    <mergeCell ref="AD39:AG39"/>
    <mergeCell ref="AH39:AK39"/>
    <mergeCell ref="AL39:AO39"/>
    <mergeCell ref="A38:B38"/>
    <mergeCell ref="C38:Q38"/>
    <mergeCell ref="R38:T38"/>
    <mergeCell ref="U38:V38"/>
    <mergeCell ref="W38:Y38"/>
    <mergeCell ref="Z38:AC38"/>
    <mergeCell ref="AD38:AG38"/>
    <mergeCell ref="AH38:AK38"/>
    <mergeCell ref="AL38:AO38"/>
    <mergeCell ref="A29:B29"/>
    <mergeCell ref="C29:Q29"/>
    <mergeCell ref="R29:T29"/>
    <mergeCell ref="U29:V29"/>
    <mergeCell ref="W29:Y29"/>
    <mergeCell ref="Z29:AC29"/>
    <mergeCell ref="AD29:AG29"/>
    <mergeCell ref="AH29:AK29"/>
    <mergeCell ref="AL29:AO29"/>
    <mergeCell ref="A28:B28"/>
    <mergeCell ref="C28:Q28"/>
    <mergeCell ref="R28:T28"/>
    <mergeCell ref="U28:V28"/>
    <mergeCell ref="W28:Y28"/>
    <mergeCell ref="Z28:AC28"/>
    <mergeCell ref="AD28:AG28"/>
    <mergeCell ref="AH28:AK28"/>
    <mergeCell ref="AL28:AO28"/>
    <mergeCell ref="A26:B26"/>
    <mergeCell ref="C26:Q26"/>
    <mergeCell ref="R26:T26"/>
    <mergeCell ref="U26:V26"/>
    <mergeCell ref="W26:Y26"/>
    <mergeCell ref="Z26:AC26"/>
    <mergeCell ref="AD26:AG26"/>
    <mergeCell ref="AH26:AK26"/>
    <mergeCell ref="AL26:AO26"/>
    <mergeCell ref="A25:B25"/>
    <mergeCell ref="C25:Q25"/>
    <mergeCell ref="R25:T25"/>
    <mergeCell ref="U25:V25"/>
    <mergeCell ref="W25:Y25"/>
    <mergeCell ref="Z25:AC25"/>
    <mergeCell ref="AD25:AG25"/>
    <mergeCell ref="AH25:AK25"/>
    <mergeCell ref="AL25:AO25"/>
    <mergeCell ref="AH23:AK23"/>
    <mergeCell ref="AL23:AO23"/>
    <mergeCell ref="A24:B24"/>
    <mergeCell ref="C24:Q24"/>
    <mergeCell ref="R24:T24"/>
    <mergeCell ref="U24:V24"/>
    <mergeCell ref="W24:Y24"/>
    <mergeCell ref="Z24:AC24"/>
    <mergeCell ref="AD24:AG24"/>
    <mergeCell ref="AH24:AK24"/>
    <mergeCell ref="AL24:AO24"/>
    <mergeCell ref="A23:B23"/>
    <mergeCell ref="C23:Q23"/>
    <mergeCell ref="R23:T23"/>
    <mergeCell ref="A17:B17"/>
    <mergeCell ref="C17:Q17"/>
    <mergeCell ref="R17:T17"/>
    <mergeCell ref="U17:V17"/>
    <mergeCell ref="W17:Y17"/>
    <mergeCell ref="Z17:AC17"/>
    <mergeCell ref="AD17:AG17"/>
    <mergeCell ref="A21:B21"/>
    <mergeCell ref="C21:Q21"/>
    <mergeCell ref="R21:T21"/>
    <mergeCell ref="U21:V21"/>
    <mergeCell ref="W21:Y21"/>
    <mergeCell ref="Z21:AC21"/>
    <mergeCell ref="AD21:AG21"/>
    <mergeCell ref="A20:B20"/>
    <mergeCell ref="C20:Q20"/>
    <mergeCell ref="R20:T20"/>
    <mergeCell ref="U20:V20"/>
    <mergeCell ref="W20:Y20"/>
    <mergeCell ref="Z20:AC20"/>
    <mergeCell ref="AD20:AG20"/>
    <mergeCell ref="A18:B18"/>
    <mergeCell ref="C18:Q18"/>
    <mergeCell ref="R18:T18"/>
    <mergeCell ref="C53:Q53"/>
    <mergeCell ref="R53:T53"/>
    <mergeCell ref="U53:V53"/>
    <mergeCell ref="W53:Y53"/>
    <mergeCell ref="Z53:AC53"/>
    <mergeCell ref="AD53:AG53"/>
    <mergeCell ref="AH54:AK54"/>
    <mergeCell ref="AL54:AO54"/>
    <mergeCell ref="A54:B54"/>
    <mergeCell ref="C54:Q54"/>
    <mergeCell ref="R54:T54"/>
    <mergeCell ref="U54:V54"/>
    <mergeCell ref="W54:Y54"/>
    <mergeCell ref="Z54:AC54"/>
    <mergeCell ref="AD54:AG54"/>
    <mergeCell ref="AH53:AK53"/>
    <mergeCell ref="AL53:AO53"/>
    <mergeCell ref="A51:B51"/>
    <mergeCell ref="C51:Q51"/>
    <mergeCell ref="R51:T51"/>
    <mergeCell ref="U51:V51"/>
    <mergeCell ref="W51:Y51"/>
    <mergeCell ref="Z51:AC51"/>
    <mergeCell ref="AD51:AG51"/>
    <mergeCell ref="AH52:AK52"/>
    <mergeCell ref="AL52:AO52"/>
    <mergeCell ref="A52:B52"/>
    <mergeCell ref="C52:Q52"/>
    <mergeCell ref="R52:T52"/>
    <mergeCell ref="U52:V52"/>
    <mergeCell ref="W52:Y52"/>
    <mergeCell ref="Z52:AC52"/>
    <mergeCell ref="AD52:AG52"/>
    <mergeCell ref="A49:B49"/>
    <mergeCell ref="C49:Q49"/>
    <mergeCell ref="R49:T49"/>
    <mergeCell ref="U49:V49"/>
    <mergeCell ref="W49:Y49"/>
    <mergeCell ref="Z49:AC49"/>
    <mergeCell ref="AD49:AG49"/>
    <mergeCell ref="AH50:AK50"/>
    <mergeCell ref="AL50:AO50"/>
    <mergeCell ref="A50:B50"/>
    <mergeCell ref="C50:Q50"/>
    <mergeCell ref="R50:T50"/>
    <mergeCell ref="U50:V50"/>
    <mergeCell ref="W50:Y50"/>
    <mergeCell ref="Z50:AC50"/>
    <mergeCell ref="AD50:AG50"/>
    <mergeCell ref="C9:Q9"/>
    <mergeCell ref="R9:T9"/>
    <mergeCell ref="U9:V9"/>
    <mergeCell ref="W9:Y9"/>
    <mergeCell ref="Z9:AC9"/>
    <mergeCell ref="AD9:AG9"/>
    <mergeCell ref="AH49:AK49"/>
    <mergeCell ref="AL49:AO49"/>
    <mergeCell ref="AH51:AK51"/>
    <mergeCell ref="AL51:AO51"/>
    <mergeCell ref="AH9:AK9"/>
    <mergeCell ref="AL9:AO9"/>
    <mergeCell ref="AH15:AK15"/>
    <mergeCell ref="AL15:AO15"/>
    <mergeCell ref="AH13:AK13"/>
    <mergeCell ref="AL13:AO13"/>
    <mergeCell ref="C13:Q13"/>
    <mergeCell ref="R13:T13"/>
    <mergeCell ref="U13:V13"/>
    <mergeCell ref="W13:Y13"/>
    <mergeCell ref="Z13:AC13"/>
    <mergeCell ref="AD13:AG13"/>
    <mergeCell ref="AH16:AK16"/>
    <mergeCell ref="AL16:AO16"/>
    <mergeCell ref="AH56:AK56"/>
    <mergeCell ref="AL56:AO56"/>
    <mergeCell ref="AH17:AK17"/>
    <mergeCell ref="AL17:AO17"/>
    <mergeCell ref="AH21:AK21"/>
    <mergeCell ref="AL21:AO21"/>
    <mergeCell ref="U23:V23"/>
    <mergeCell ref="W23:Y23"/>
    <mergeCell ref="Z23:AC23"/>
    <mergeCell ref="AD23:AG23"/>
    <mergeCell ref="AH48:AK48"/>
    <mergeCell ref="AL48:AO48"/>
    <mergeCell ref="AH37:AK37"/>
    <mergeCell ref="AL37:AO37"/>
    <mergeCell ref="AD36:AG36"/>
    <mergeCell ref="AH35:AK35"/>
    <mergeCell ref="AL35:AO35"/>
    <mergeCell ref="AH33:AK33"/>
    <mergeCell ref="AL33:AO33"/>
    <mergeCell ref="AD32:AG32"/>
    <mergeCell ref="AH20:AK20"/>
    <mergeCell ref="AL20:AO20"/>
    <mergeCell ref="AH31:AK31"/>
    <mergeCell ref="AL31:AO31"/>
    <mergeCell ref="AH7:AK7"/>
    <mergeCell ref="AL7:AO7"/>
    <mergeCell ref="A7:B7"/>
    <mergeCell ref="C7:Q7"/>
    <mergeCell ref="R7:T7"/>
    <mergeCell ref="U7:V7"/>
    <mergeCell ref="W7:Y7"/>
    <mergeCell ref="Z7:AC7"/>
    <mergeCell ref="AD7:AG7"/>
    <mergeCell ref="AH8:AK8"/>
    <mergeCell ref="AL8:AO8"/>
    <mergeCell ref="A8:B8"/>
    <mergeCell ref="C8:Q8"/>
    <mergeCell ref="R8:T8"/>
    <mergeCell ref="U8:V8"/>
    <mergeCell ref="W8:Y8"/>
    <mergeCell ref="Z8:AC8"/>
    <mergeCell ref="AD8:AG8"/>
    <mergeCell ref="A9:B9"/>
    <mergeCell ref="U67:W67"/>
    <mergeCell ref="X67:Y67"/>
    <mergeCell ref="Z67:AF67"/>
    <mergeCell ref="AG67:AJ67"/>
    <mergeCell ref="AK67:AO67"/>
    <mergeCell ref="A67:T67"/>
    <mergeCell ref="Z66:AF66"/>
    <mergeCell ref="AG66:AJ66"/>
    <mergeCell ref="A65:T65"/>
    <mergeCell ref="U65:W65"/>
    <mergeCell ref="X65:Y65"/>
    <mergeCell ref="Z65:AF65"/>
    <mergeCell ref="AG65:AJ65"/>
    <mergeCell ref="AK65:AO65"/>
    <mergeCell ref="A66:T66"/>
    <mergeCell ref="AK66:AO66"/>
    <mergeCell ref="U66:W66"/>
    <mergeCell ref="X66:Y66"/>
    <mergeCell ref="AG64:AJ64"/>
    <mergeCell ref="AK64:AO64"/>
    <mergeCell ref="A62:Y62"/>
    <mergeCell ref="Z62:AC62"/>
    <mergeCell ref="AD62:AG62"/>
    <mergeCell ref="AH62:AK62"/>
    <mergeCell ref="AL62:AO62"/>
    <mergeCell ref="U64:W64"/>
    <mergeCell ref="Z64:AF64"/>
    <mergeCell ref="AH57:AK57"/>
    <mergeCell ref="AL57:AO57"/>
    <mergeCell ref="A57:B57"/>
    <mergeCell ref="C57:Q57"/>
    <mergeCell ref="R57:T57"/>
    <mergeCell ref="U57:V57"/>
    <mergeCell ref="W57:Y57"/>
    <mergeCell ref="Z57:AC57"/>
    <mergeCell ref="AD57:AG57"/>
    <mergeCell ref="AL59:AO59"/>
    <mergeCell ref="A58:B58"/>
    <mergeCell ref="C58:Q58"/>
    <mergeCell ref="R58:T58"/>
    <mergeCell ref="U58:V58"/>
    <mergeCell ref="W58:Y58"/>
    <mergeCell ref="Z58:AC58"/>
    <mergeCell ref="AD58:AG58"/>
    <mergeCell ref="AH58:AK58"/>
    <mergeCell ref="AL58:AO58"/>
    <mergeCell ref="AL61:AO61"/>
    <mergeCell ref="A48:B48"/>
    <mergeCell ref="C48:Q48"/>
    <mergeCell ref="R48:T48"/>
    <mergeCell ref="U48:V48"/>
    <mergeCell ref="W48:Y48"/>
    <mergeCell ref="Z48:AC48"/>
    <mergeCell ref="AD48:AG48"/>
    <mergeCell ref="AH47:AK47"/>
    <mergeCell ref="AL47:AO47"/>
    <mergeCell ref="A47:B47"/>
    <mergeCell ref="C47:Q47"/>
    <mergeCell ref="R47:T47"/>
    <mergeCell ref="U47:V47"/>
    <mergeCell ref="W47:Y47"/>
    <mergeCell ref="Z47:AC47"/>
    <mergeCell ref="AD47:AG47"/>
    <mergeCell ref="A37:B37"/>
    <mergeCell ref="C37:Q37"/>
    <mergeCell ref="R37:T37"/>
    <mergeCell ref="U37:V37"/>
    <mergeCell ref="W37:Y37"/>
    <mergeCell ref="Z37:AC37"/>
    <mergeCell ref="AD37:AG37"/>
    <mergeCell ref="AH27:AK27"/>
    <mergeCell ref="AL27:AO27"/>
    <mergeCell ref="A27:B27"/>
    <mergeCell ref="C27:Q27"/>
    <mergeCell ref="R27:T27"/>
    <mergeCell ref="U27:V27"/>
    <mergeCell ref="W27:Y27"/>
    <mergeCell ref="Z27:AC27"/>
    <mergeCell ref="AD27:AG27"/>
    <mergeCell ref="AH36:AK36"/>
    <mergeCell ref="AL36:AO36"/>
    <mergeCell ref="A36:B36"/>
    <mergeCell ref="C36:Q36"/>
    <mergeCell ref="R36:T36"/>
    <mergeCell ref="U36:V36"/>
    <mergeCell ref="W36:Y36"/>
    <mergeCell ref="Z36:AC36"/>
    <mergeCell ref="A35:B35"/>
    <mergeCell ref="C35:Q35"/>
    <mergeCell ref="R35:T35"/>
    <mergeCell ref="U35:V35"/>
    <mergeCell ref="W35:Y35"/>
    <mergeCell ref="Z35:AC35"/>
    <mergeCell ref="AD35:AG35"/>
    <mergeCell ref="AH34:AK34"/>
    <mergeCell ref="AL34:AO34"/>
    <mergeCell ref="A34:B34"/>
    <mergeCell ref="C34:Q34"/>
    <mergeCell ref="R34:T34"/>
    <mergeCell ref="U34:V34"/>
    <mergeCell ref="W34:Y34"/>
    <mergeCell ref="Z34:AC34"/>
    <mergeCell ref="AD34:AG34"/>
    <mergeCell ref="A33:B33"/>
    <mergeCell ref="C33:Q33"/>
    <mergeCell ref="R33:T33"/>
    <mergeCell ref="U33:V33"/>
    <mergeCell ref="W33:Y33"/>
    <mergeCell ref="Z33:AC33"/>
    <mergeCell ref="AD33:AG33"/>
    <mergeCell ref="AH22:AK22"/>
    <mergeCell ref="AL22:AO22"/>
    <mergeCell ref="A22:B22"/>
    <mergeCell ref="C22:Q22"/>
    <mergeCell ref="R22:T22"/>
    <mergeCell ref="U22:V22"/>
    <mergeCell ref="W22:Y22"/>
    <mergeCell ref="Z22:AC22"/>
    <mergeCell ref="AD22:AG22"/>
    <mergeCell ref="AH32:AK32"/>
    <mergeCell ref="AL32:AO32"/>
    <mergeCell ref="A32:B32"/>
    <mergeCell ref="C32:Q32"/>
    <mergeCell ref="R32:T32"/>
    <mergeCell ref="U32:V32"/>
    <mergeCell ref="W32:Y32"/>
    <mergeCell ref="Z32:AC32"/>
    <mergeCell ref="AH19:AK19"/>
    <mergeCell ref="AL19:AO19"/>
    <mergeCell ref="A19:B19"/>
    <mergeCell ref="C19:Q19"/>
    <mergeCell ref="R19:T19"/>
    <mergeCell ref="U19:V19"/>
    <mergeCell ref="W19:Y19"/>
    <mergeCell ref="Z19:AC19"/>
    <mergeCell ref="AD19:AG19"/>
    <mergeCell ref="AL14:AO14"/>
    <mergeCell ref="A14:B14"/>
    <mergeCell ref="C14:Q14"/>
    <mergeCell ref="R14:T14"/>
    <mergeCell ref="U14:V14"/>
    <mergeCell ref="W14:Y14"/>
    <mergeCell ref="Z14:AC14"/>
    <mergeCell ref="AD14:AG14"/>
    <mergeCell ref="A31:B31"/>
    <mergeCell ref="C31:Q31"/>
    <mergeCell ref="R31:T31"/>
    <mergeCell ref="U31:V31"/>
    <mergeCell ref="W31:Y31"/>
    <mergeCell ref="Z31:AC31"/>
    <mergeCell ref="AD31:AG31"/>
    <mergeCell ref="AH30:AK30"/>
    <mergeCell ref="AL30:AO30"/>
    <mergeCell ref="A30:B30"/>
    <mergeCell ref="C30:Q30"/>
    <mergeCell ref="R30:T30"/>
    <mergeCell ref="U30:V30"/>
    <mergeCell ref="W30:Y30"/>
    <mergeCell ref="Z30:AC30"/>
    <mergeCell ref="AD30:AG30"/>
    <mergeCell ref="A16:B16"/>
    <mergeCell ref="C16:Q16"/>
    <mergeCell ref="R16:T16"/>
    <mergeCell ref="U16:V16"/>
    <mergeCell ref="W16:Y16"/>
    <mergeCell ref="Z16:AC16"/>
    <mergeCell ref="AD16:AG16"/>
    <mergeCell ref="AH12:AK12"/>
    <mergeCell ref="AL12:AO12"/>
    <mergeCell ref="A12:B12"/>
    <mergeCell ref="C12:Q12"/>
    <mergeCell ref="R12:T12"/>
    <mergeCell ref="U12:V12"/>
    <mergeCell ref="W12:Y12"/>
    <mergeCell ref="Z12:AC12"/>
    <mergeCell ref="AD12:AG12"/>
    <mergeCell ref="A15:B15"/>
    <mergeCell ref="C15:Q15"/>
    <mergeCell ref="R15:T15"/>
    <mergeCell ref="U15:V15"/>
    <mergeCell ref="W15:Y15"/>
    <mergeCell ref="Z15:AC15"/>
    <mergeCell ref="AD15:AG15"/>
    <mergeCell ref="AH14:AK14"/>
    <mergeCell ref="AH11:AK11"/>
    <mergeCell ref="AL11:AO11"/>
    <mergeCell ref="A11:B11"/>
    <mergeCell ref="C11:Q11"/>
    <mergeCell ref="R11:T11"/>
    <mergeCell ref="U11:V11"/>
    <mergeCell ref="W11:Y11"/>
    <mergeCell ref="Z11:AC11"/>
    <mergeCell ref="AD11:AG11"/>
    <mergeCell ref="AH10:AK10"/>
    <mergeCell ref="AL10:AO10"/>
    <mergeCell ref="A10:B10"/>
    <mergeCell ref="C10:Q10"/>
    <mergeCell ref="R10:T10"/>
    <mergeCell ref="U10:V10"/>
    <mergeCell ref="W10:Y10"/>
    <mergeCell ref="Z10:AC10"/>
    <mergeCell ref="AD10:AG10"/>
    <mergeCell ref="AH6:AK6"/>
    <mergeCell ref="AL6:AO6"/>
    <mergeCell ref="A6:B6"/>
    <mergeCell ref="C6:Q6"/>
    <mergeCell ref="R6:T6"/>
    <mergeCell ref="U6:V6"/>
    <mergeCell ref="W6:Y6"/>
    <mergeCell ref="Z6:AC6"/>
    <mergeCell ref="AD6:AG6"/>
    <mergeCell ref="AH5:AK5"/>
    <mergeCell ref="AL5:AO5"/>
    <mergeCell ref="A5:B5"/>
    <mergeCell ref="C5:Q5"/>
    <mergeCell ref="R5:T5"/>
    <mergeCell ref="U5:V5"/>
    <mergeCell ref="W5:Y5"/>
    <mergeCell ref="Z5:AC5"/>
    <mergeCell ref="AD5:AG5"/>
    <mergeCell ref="Z4:AC4"/>
    <mergeCell ref="AD4:AG4"/>
    <mergeCell ref="AH4:AK4"/>
    <mergeCell ref="AL4:AO4"/>
    <mergeCell ref="A3:B4"/>
    <mergeCell ref="C3:Q4"/>
    <mergeCell ref="R3:T4"/>
    <mergeCell ref="U3:V4"/>
    <mergeCell ref="W3:AG3"/>
    <mergeCell ref="AH3:AO3"/>
    <mergeCell ref="W4:Y4"/>
    <mergeCell ref="A55:B55"/>
    <mergeCell ref="C55:Q55"/>
    <mergeCell ref="R55:T55"/>
    <mergeCell ref="U55:V55"/>
    <mergeCell ref="W55:Y55"/>
    <mergeCell ref="Z55:AC55"/>
    <mergeCell ref="AD55:AG55"/>
    <mergeCell ref="AH55:AK55"/>
    <mergeCell ref="AL55:AO55"/>
  </mergeCells>
  <conditionalFormatting sqref="A220">
    <cfRule type="containsText" priority="1" dxfId="0" operator="containsText" text="CHYBA. Doplň Buňku G15 v záložce Doplň">
      <formula>NOT(ISERROR(SEARCH(("CHYBA. Doplň Buňku G15 v záložce Doplň"),(A220))))</formula>
    </cfRule>
  </conditionalFormatting>
  <printOptions/>
  <pageMargins left="0.7874015748031497" right="0.7395833333333334" top="0.984251968503937" bottom="0.984251968503937" header="0" footer="0"/>
  <pageSetup horizontalDpi="600" verticalDpi="600" orientation="landscape" paperSize="9" r:id="rId1"/>
  <headerFooter>
    <oddHeader>&amp;L00-033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stavt</dc:creator>
  <cp:keywords/>
  <dc:description/>
  <cp:lastModifiedBy>mucha</cp:lastModifiedBy>
  <dcterms:created xsi:type="dcterms:W3CDTF">2022-04-28T07:59:58Z</dcterms:created>
  <dcterms:modified xsi:type="dcterms:W3CDTF">2023-03-23T14:17:22Z</dcterms:modified>
  <cp:category/>
  <cp:version/>
  <cp:contentType/>
  <cp:contentStatus/>
</cp:coreProperties>
</file>