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725" activeTab="3"/>
  </bookViews>
  <sheets>
    <sheet name="Pokyny pro vyplnění" sheetId="1" r:id="rId1"/>
    <sheet name="Stavba" sheetId="2" r:id="rId2"/>
    <sheet name="VzorPolozky" sheetId="3" state="hidden" r:id="rId3"/>
    <sheet name="Pol" sheetId="4" r:id="rId4"/>
  </sheet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Stavby" localSheetId="1">'Stavba'!$D$2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Stavby" localSheetId="1">'Stavba'!$E$2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2" localSheetId="1">'Stavba'!$E$25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calcId="152511"/>
  <extLst/>
</workbook>
</file>

<file path=xl/comments2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10"/>
            <color rgb="FF000000"/>
            <rFont val="Arial ce"/>
            <family val="2"/>
          </rPr>
          <t>======
ID#AAAANgwQG6o
Radim Štěpánek    (2021-07-23 10:50:16)
Název</t>
        </r>
      </text>
    </comment>
    <comment ref="I11" authorId="0">
      <text>
        <r>
          <rPr>
            <sz val="10"/>
            <color rgb="FF000000"/>
            <rFont val="Arial ce"/>
            <family val="2"/>
          </rPr>
          <t>======
ID#AAAANgwQG6k
Radim Štěpánek    (2021-07-23 10:50:16)
IČO</t>
        </r>
      </text>
    </comment>
    <comment ref="D12" authorId="0">
      <text>
        <r>
          <rPr>
            <sz val="10"/>
            <color rgb="FF000000"/>
            <rFont val="Arial ce"/>
            <family val="2"/>
          </rPr>
          <t>======
ID#AAAANgwQG6Q
Radim Štěpánek    (2021-07-23 10:50:16)
Ulice</t>
        </r>
      </text>
    </comment>
    <comment ref="I12" authorId="0">
      <text>
        <r>
          <rPr>
            <sz val="10"/>
            <color rgb="FF000000"/>
            <rFont val="Arial ce"/>
            <family val="2"/>
          </rPr>
          <t>======
ID#AAAANgwQG6c
Radim Štěpánek    (2021-07-23 10:50:16)
DIČ</t>
        </r>
      </text>
    </comment>
    <comment ref="D13" authorId="0">
      <text>
        <r>
          <rPr>
            <sz val="10"/>
            <color rgb="FF000000"/>
            <rFont val="Arial ce"/>
            <family val="2"/>
          </rPr>
          <t>======
ID#AAAANgwQG6g
Radim Štěpánek    (2021-07-23 10:50:16)
PSČ</t>
        </r>
      </text>
    </comment>
    <comment ref="E13" authorId="0">
      <text>
        <r>
          <rPr>
            <sz val="10"/>
            <color rgb="FF000000"/>
            <rFont val="Arial ce"/>
            <family val="2"/>
          </rPr>
          <t>======
ID#AAAANgwQG6U
Pavel Veternik    (2021-07-23 10:50:16)
Místo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T4" authorId="0">
      <text>
        <r>
          <rPr>
            <sz val="10"/>
            <color rgb="FF000000"/>
            <rFont val="Arial ce"/>
            <family val="2"/>
          </rPr>
          <t>======
ID#AAAANgwQG6s
Veronika Krátká    (2021-07-23 10:50:16)
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<sst xmlns="http://schemas.openxmlformats.org/spreadsheetml/2006/main" count="389" uniqueCount="197">
  <si>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</si>
  <si>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</si>
  <si>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</si>
  <si>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</si>
  <si>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</si>
  <si>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Radnice, Dvořákova 335, Turnov, výměna vstupního portálu</t>
  </si>
  <si>
    <t>Objekt:</t>
  </si>
  <si>
    <t>Rozpočet:</t>
  </si>
  <si>
    <t>Objednatel:</t>
  </si>
  <si>
    <t>Město Turnov</t>
  </si>
  <si>
    <t>IČO:</t>
  </si>
  <si>
    <t>00276227</t>
  </si>
  <si>
    <t>A. Dvořáka 335</t>
  </si>
  <si>
    <t>DIČ:</t>
  </si>
  <si>
    <t>CZ00276227</t>
  </si>
  <si>
    <t>511 01</t>
  </si>
  <si>
    <t>Turnov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</si>
  <si>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</si>
  <si>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</si>
  <si>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</si>
  <si>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</si>
  <si>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</si>
  <si>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</si>
  <si>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</si>
  <si>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</si>
  <si>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</si>
  <si>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</si>
  <si>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</si>
  <si>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</si>
  <si>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</si>
  <si>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</si>
  <si>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</si>
  <si>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</si>
  <si>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</si>
  <si>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</si>
  <si>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</si>
  <si>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</si>
  <si>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</si>
  <si>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</si>
  <si>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</si>
  <si>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</si>
  <si>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</si>
  <si>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</si>
  <si>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</si>
  <si>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</si>
  <si>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</si>
  <si>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</si>
  <si>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</si>
  <si>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</si>
  <si>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</si>
  <si>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</si>
  <si>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</si>
  <si>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</si>
  <si>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61</t>
  </si>
  <si>
    <t>Úpravy povrchů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</si>
  <si>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</si>
  <si>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</si>
  <si>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</si>
  <si>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</si>
  <si>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</si>
  <si>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</si>
  <si>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767</t>
  </si>
  <si>
    <t>Konstrukce zámečnické</t>
  </si>
  <si>
    <t>787</t>
  </si>
  <si>
    <t>Zasklívání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</si>
  <si>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</si>
  <si>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</si>
  <si>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</si>
  <si>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</si>
  <si>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</si>
  <si>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</si>
  <si>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</si>
  <si>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</si>
  <si>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</si>
  <si>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</si>
  <si>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</si>
  <si>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</si>
  <si>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</si>
  <si>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</si>
  <si>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</si>
  <si>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</si>
  <si>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</si>
  <si>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</si>
  <si>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</si>
  <si>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</si>
  <si>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</si>
  <si>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</si>
  <si>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</si>
  <si>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</si>
  <si>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</si>
  <si>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</si>
  <si>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</si>
  <si>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</si>
  <si>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</si>
  <si>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</si>
  <si>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</si>
  <si>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</si>
  <si>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</si>
  <si>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</si>
  <si>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612409991</t>
  </si>
  <si>
    <t>Začištění omítek kolem portálu</t>
  </si>
  <si>
    <t>m2</t>
  </si>
  <si>
    <t>RTS 19/ I</t>
  </si>
  <si>
    <t>Práce</t>
  </si>
  <si>
    <t>POL1_</t>
  </si>
  <si>
    <t>Začištění ostění 16*0,4 m</t>
  </si>
  <si>
    <t>VV</t>
  </si>
  <si>
    <t>612425921</t>
  </si>
  <si>
    <t>Omítka vápenná hladká</t>
  </si>
  <si>
    <t xml:space="preserve">Začištění ostění </t>
  </si>
  <si>
    <t>953981104</t>
  </si>
  <si>
    <t xml:space="preserve">Kotvení konstrukce portálu </t>
  </si>
  <si>
    <t>soubor</t>
  </si>
  <si>
    <t>Kotvení konstrukce portálu do podlahy, stěn a překladu - počet kotev dle předpisu výrobce portálu.</t>
  </si>
  <si>
    <t>971035331</t>
  </si>
  <si>
    <t xml:space="preserve">Vybourání stávajícího portálu </t>
  </si>
  <si>
    <t>999281148</t>
  </si>
  <si>
    <t>Přesun hmot pro opravy a údržbu do v. 6 m,nošením</t>
  </si>
  <si>
    <t>Přesun hmot</t>
  </si>
  <si>
    <t>POL7_</t>
  </si>
  <si>
    <t>767995101</t>
  </si>
  <si>
    <t>Výroba a montáž kov. atypických konstr. do 10 kg</t>
  </si>
  <si>
    <t>ks</t>
  </si>
  <si>
    <t>Zasklívací U profil a táhla pro uchycení skleněné stříšky nad vstupními dveřmi.</t>
  </si>
  <si>
    <t>998767202</t>
  </si>
  <si>
    <t>Přesun hmot pro zámečnické konstr., výšky do 6 m</t>
  </si>
  <si>
    <t>787592112</t>
  </si>
  <si>
    <t>Zasklení vstupního portálu 5,160x5,420 m</t>
  </si>
  <si>
    <t>V položkách zasklívání jsou zakalkulovány náklady na:</t>
  </si>
  <si>
    <t>a) usazení nosné konstrukce zasklení, vyrovnání do vodorovné polohy, ukotvení do stěn,</t>
  </si>
  <si>
    <t>b) nasazení skel a jejich vyrovnání,</t>
  </si>
  <si>
    <t>c) strukturálně tmelená spára,</t>
  </si>
  <si>
    <t>d) ošetření připojovací spáry do r.š. 100 mm,</t>
  </si>
  <si>
    <t>e) nasazení dveřních křídel a jejich vyrovnání a seřízení,</t>
  </si>
  <si>
    <t xml:space="preserve">f) nasazení skleněné stříšky a vyrovnání, </t>
  </si>
  <si>
    <t>g) montáž kování, madel, zámku.</t>
  </si>
  <si>
    <t>63437104</t>
  </si>
  <si>
    <t>Sklo bezpeč. izolační trojsklo Ug-0,6W/m2K</t>
  </si>
  <si>
    <t>SPCM</t>
  </si>
  <si>
    <t>Specifikace</t>
  </si>
  <si>
    <t>POL3_</t>
  </si>
  <si>
    <t>Strukturální zasklení oboustranným bezp. sklem VSG44.2/16/6/16/VSG44.2, čiré. 2x1,200x5,420m+2,060x2,130m</t>
  </si>
  <si>
    <t>Členění dle výkresové dokumentace.</t>
  </si>
  <si>
    <t xml:space="preserve">Profily pro uložení skel - hliníkový profil dle specifikace výrobce  opatřený vypalovanou práškovou barvou RAL 7016. Kotveno do obvodových stěn, podlahy a nadpraží </t>
  </si>
  <si>
    <t>Sklo bezpeč. izolační trojsklo Ug-0,6W/m2K mléčné</t>
  </si>
  <si>
    <t>Opláštění stávajících sloupů.
Strukturální zasklení oboustranným bezp. sklem VSG44.2/16/SAT 6/16/VSG44.2, mléčné.  0,350x5,420m</t>
  </si>
  <si>
    <t xml:space="preserve">Profily pro uložení skel - hliníkový profil dle specifikace výrobce  opatřený vypalovaou práškovou barvou RAL 7016. Kotveno do obvodových stěn, podlahy a nadpraží </t>
  </si>
  <si>
    <t>Dveře dvoukřídlé otevíravé dovnitř, aktivní/pasivní dveřní křídlo, zsklení bezpeč. izolační trojsklo Ug-0,6W/m2K čiré</t>
  </si>
  <si>
    <t>Zasklení dveřních křídel oboustranným bezp. sklem VSG33.2/18/4/18/VSG33.2, čiré.  2,537x1,984m</t>
  </si>
  <si>
    <t>Profily pro uložení skel - hliníkový profil dle specifikace výrobce opatřený vypalovaou práškovou barvou RAL 7016:</t>
  </si>
  <si>
    <t>Systémové panty, kování.</t>
  </si>
  <si>
    <t>Svislé madlo na obou řídlech s vodorovným segmentem pro imobilní, nerezové.</t>
  </si>
  <si>
    <t>787592902</t>
  </si>
  <si>
    <t>Opláštění stávajících sloupů</t>
  </si>
  <si>
    <t>Atypický boční prvek opláštění sloupu - hlinikový plech práškový lak RAL7016. 0,35x5,420m.</t>
  </si>
  <si>
    <t>Oplechování ostění</t>
  </si>
  <si>
    <t>Atypické oplechování ostění boční a horní dle výkresové dokumentace  16x0,4m.</t>
  </si>
  <si>
    <t>Celoskleněná stříška</t>
  </si>
  <si>
    <t>Skleněná stříška bezpčnostní sklo VSG44.2 2,060x1,0m.</t>
  </si>
  <si>
    <t>Upevněno do vodicích U profilů nad dveřmi.</t>
  </si>
  <si>
    <t>998787202</t>
  </si>
  <si>
    <t>Přesun hmot pro zasklívání, výšky do 6 m</t>
  </si>
  <si>
    <t>979086112</t>
  </si>
  <si>
    <t>Nakládání nebo překládání suti a vybouraných hmot</t>
  </si>
  <si>
    <t>Přesun suti</t>
  </si>
  <si>
    <t>POL8_</t>
  </si>
  <si>
    <t>979081111</t>
  </si>
  <si>
    <t>Odvoz suti a vybour. hmot na skládku</t>
  </si>
  <si>
    <t>Včetně naložení na dopravní prostředek a složení na skládku, bez poplatku za skládku.</t>
  </si>
  <si>
    <t>POP</t>
  </si>
  <si>
    <t>005121 R</t>
  </si>
  <si>
    <t>Zařízení staveniště</t>
  </si>
  <si>
    <t>Indiv</t>
  </si>
  <si>
    <t>VRN</t>
  </si>
  <si>
    <t>POL99_8</t>
  </si>
  <si>
    <t>00411 R</t>
  </si>
  <si>
    <t>Přípravné a průzkumné služby či práce</t>
  </si>
  <si>
    <t>005211080R</t>
  </si>
  <si>
    <t xml:space="preserve">Bezpečnostní a hygienická opatření na staveništi </t>
  </si>
  <si>
    <t>Náklady na ochranu staveniště před vstupem nepovolaných osob, včetně příslušného značení.</t>
  </si>
  <si>
    <t>005211010R</t>
  </si>
  <si>
    <t>Předání a převzetí staveniště</t>
  </si>
  <si>
    <t>Náklady spojené s účastí zhotovitele na předání a převzetí staveniště.</t>
  </si>
  <si>
    <t>00524 R</t>
  </si>
  <si>
    <t>Předání a převzetí díla</t>
  </si>
  <si>
    <t>Náklady zhotovitele, které vzniknou v souvislosti s povinnostmi zhotovitele při předání a převzetí díla.</t>
  </si>
  <si>
    <t>SUM</t>
  </si>
  <si>
    <t>JKSO</t>
  </si>
  <si>
    <t>JKSOChar</t>
  </si>
  <si>
    <t>JKSOAkce</t>
  </si>
  <si>
    <t>Poznámky uchazeče k zadání</t>
  </si>
  <si>
    <t>POPUZIV</t>
  </si>
  <si>
    <t>END</t>
  </si>
  <si>
    <t>Příprava pro zvonkové tablo.</t>
  </si>
  <si>
    <t xml:space="preserve">Příprava pro LED osvětlení pod opláštěním sloupů. </t>
  </si>
  <si>
    <t xml:space="preserve">Elektromagnetický zámek. Příprava pro vnitřní a venkovní čtečku RFID čipů na dveřním křídle. </t>
  </si>
  <si>
    <t>Samozavírač. Příprava pro automatické otevírání křídel.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</si>
</sst>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0">
    <font>
      <sz val="10"/>
      <color rgb="FF000000"/>
      <name val="Arial ce"/>
      <family val="2"/>
    </font>
    <font>
      <sz val="10"/>
      <name val="Arial"/>
      <family val="2"/>
    </font>
    <font>
      <b/>
      <sz val="10"/>
      <color theme="1"/>
      <name val="Arial ce"/>
      <family val="2"/>
    </font>
    <font>
      <sz val="9"/>
      <color theme="1"/>
      <name val="Arial ce"/>
      <family val="2"/>
    </font>
    <font>
      <sz val="10"/>
      <name val="Arial ce"/>
      <family val="2"/>
    </font>
    <font>
      <sz val="10"/>
      <color theme="1"/>
      <name val="Arial ce"/>
      <family val="2"/>
    </font>
    <font>
      <b/>
      <sz val="14"/>
      <color theme="1"/>
      <name val="Arial ce"/>
      <family val="2"/>
    </font>
    <font>
      <sz val="12"/>
      <color theme="1"/>
      <name val="Arial ce"/>
      <family val="2"/>
    </font>
    <font>
      <b/>
      <sz val="12"/>
      <name val="Arial ce"/>
      <family val="2"/>
    </font>
    <font>
      <sz val="10"/>
      <color rgb="FF000000"/>
      <name val="Roboto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b/>
      <sz val="12"/>
      <color theme="1"/>
      <name val="Arial ce"/>
      <family val="2"/>
    </font>
    <font>
      <b/>
      <sz val="13"/>
      <color theme="1"/>
      <name val="Arial ce"/>
      <family val="2"/>
    </font>
    <font>
      <sz val="7"/>
      <color theme="1"/>
      <name val="Arial ce"/>
      <family val="2"/>
    </font>
    <font>
      <sz val="10"/>
      <color rgb="FFFFFFFF"/>
      <name val="Arial ce"/>
      <family val="2"/>
    </font>
    <font>
      <b/>
      <sz val="9"/>
      <color theme="1"/>
      <name val="Arial ce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00FF"/>
      <name val="Arial ce"/>
      <family val="2"/>
    </font>
    <font>
      <sz val="8"/>
      <name val="Arial ce"/>
      <family val="2"/>
    </font>
    <font>
      <sz val="8"/>
      <color rgb="FFFFFFFF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/>
    </border>
    <border>
      <left style="thin">
        <color rgb="FF80808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wrapText="1"/>
    </xf>
    <xf numFmtId="49" fontId="10" fillId="2" borderId="7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0" fontId="5" fillId="0" borderId="5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2" fillId="3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5" fillId="0" borderId="12" xfId="0" applyNumberFormat="1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" fontId="15" fillId="2" borderId="16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/>
    </xf>
    <xf numFmtId="49" fontId="2" fillId="2" borderId="17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vertical="top"/>
    </xf>
    <xf numFmtId="14" fontId="2" fillId="0" borderId="7" xfId="0" applyNumberFormat="1" applyFont="1" applyBorder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" fontId="5" fillId="0" borderId="21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vertical="center" wrapText="1"/>
    </xf>
    <xf numFmtId="3" fontId="17" fillId="4" borderId="22" xfId="0" applyNumberFormat="1" applyFont="1" applyFill="1" applyBorder="1" applyAlignment="1">
      <alignment horizontal="center" vertical="center" shrinkToFit="1"/>
    </xf>
    <xf numFmtId="3" fontId="3" fillId="4" borderId="13" xfId="0" applyNumberFormat="1" applyFont="1" applyFill="1" applyBorder="1" applyAlignment="1">
      <alignment horizontal="center" vertical="center" shrinkToFit="1"/>
    </xf>
    <xf numFmtId="3" fontId="3" fillId="4" borderId="22" xfId="0" applyNumberFormat="1" applyFont="1" applyFill="1" applyBorder="1" applyAlignment="1">
      <alignment horizontal="center" vertical="center" shrinkToFit="1"/>
    </xf>
    <xf numFmtId="3" fontId="3" fillId="4" borderId="2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22" xfId="0" applyNumberFormat="1" applyFont="1" applyBorder="1" applyAlignment="1">
      <alignment vertical="center" shrinkToFit="1"/>
    </xf>
    <xf numFmtId="3" fontId="5" fillId="0" borderId="2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left" vertical="center"/>
    </xf>
    <xf numFmtId="3" fontId="18" fillId="2" borderId="11" xfId="0" applyNumberFormat="1" applyFont="1" applyFill="1" applyBorder="1" applyAlignment="1">
      <alignment vertical="center" shrinkToFit="1"/>
    </xf>
    <xf numFmtId="3" fontId="5" fillId="2" borderId="22" xfId="0" applyNumberFormat="1" applyFont="1" applyFill="1" applyBorder="1" applyAlignment="1">
      <alignment vertical="center" shrinkToFit="1"/>
    </xf>
    <xf numFmtId="3" fontId="5" fillId="2" borderId="22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22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4" borderId="22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3" fillId="0" borderId="23" xfId="0" applyNumberFormat="1" applyFont="1" applyBorder="1" applyAlignment="1">
      <alignment horizontal="left" vertical="top" wrapText="1"/>
    </xf>
    <xf numFmtId="49" fontId="23" fillId="0" borderId="24" xfId="0" applyNumberFormat="1" applyFont="1" applyBorder="1" applyAlignment="1">
      <alignment horizontal="left" vertical="top" wrapText="1"/>
    </xf>
    <xf numFmtId="49" fontId="22" fillId="0" borderId="24" xfId="0" applyNumberFormat="1" applyFont="1" applyBorder="1" applyAlignment="1">
      <alignment horizontal="left" vertical="top" wrapText="1"/>
    </xf>
    <xf numFmtId="49" fontId="22" fillId="0" borderId="23" xfId="0" applyNumberFormat="1" applyFont="1" applyBorder="1" applyAlignment="1">
      <alignment horizontal="left" vertical="top" wrapText="1"/>
    </xf>
    <xf numFmtId="164" fontId="28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wrapText="1"/>
    </xf>
    <xf numFmtId="164" fontId="2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22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4" borderId="22" xfId="0" applyNumberFormat="1" applyFont="1" applyFill="1" applyBorder="1" applyAlignment="1">
      <alignment wrapText="1"/>
    </xf>
    <xf numFmtId="0" fontId="5" fillId="4" borderId="2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 shrinkToFit="1"/>
    </xf>
    <xf numFmtId="164" fontId="2" fillId="2" borderId="3" xfId="0" applyNumberFormat="1" applyFont="1" applyFill="1" applyBorder="1" applyAlignment="1">
      <alignment vertical="top" wrapText="1" shrinkToFit="1"/>
    </xf>
    <xf numFmtId="4" fontId="2" fillId="2" borderId="3" xfId="0" applyNumberFormat="1" applyFont="1" applyFill="1" applyBorder="1" applyAlignment="1">
      <alignment vertical="top" wrapText="1" shrinkToFit="1"/>
    </xf>
    <xf numFmtId="4" fontId="2" fillId="2" borderId="26" xfId="0" applyNumberFormat="1" applyFont="1" applyFill="1" applyBorder="1" applyAlignment="1">
      <alignment vertical="top" wrapText="1" shrinkToFit="1"/>
    </xf>
    <xf numFmtId="4" fontId="2" fillId="2" borderId="0" xfId="0" applyNumberFormat="1" applyFont="1" applyFill="1" applyBorder="1" applyAlignment="1">
      <alignment vertical="top" wrapText="1" shrinkToFit="1"/>
    </xf>
    <xf numFmtId="0" fontId="22" fillId="0" borderId="27" xfId="0" applyFont="1" applyBorder="1" applyAlignment="1">
      <alignment vertical="top" wrapText="1"/>
    </xf>
    <xf numFmtId="49" fontId="22" fillId="0" borderId="23" xfId="0" applyNumberFormat="1" applyFont="1" applyBorder="1" applyAlignment="1">
      <alignment vertical="top" wrapText="1"/>
    </xf>
    <xf numFmtId="0" fontId="24" fillId="0" borderId="23" xfId="0" applyFont="1" applyBorder="1" applyAlignment="1">
      <alignment horizontal="center" vertical="top" wrapText="1" shrinkToFit="1"/>
    </xf>
    <xf numFmtId="164" fontId="24" fillId="0" borderId="23" xfId="0" applyNumberFormat="1" applyFont="1" applyBorder="1" applyAlignment="1">
      <alignment vertical="top" wrapText="1" shrinkToFit="1"/>
    </xf>
    <xf numFmtId="4" fontId="23" fillId="3" borderId="23" xfId="0" applyNumberFormat="1" applyFont="1" applyFill="1" applyBorder="1" applyAlignment="1">
      <alignment vertical="top" wrapText="1" shrinkToFit="1"/>
    </xf>
    <xf numFmtId="4" fontId="22" fillId="0" borderId="28" xfId="0" applyNumberFormat="1" applyFont="1" applyBorder="1" applyAlignment="1">
      <alignment vertical="top" wrapText="1" shrinkToFit="1"/>
    </xf>
    <xf numFmtId="4" fontId="22" fillId="3" borderId="0" xfId="0" applyNumberFormat="1" applyFont="1" applyFill="1" applyBorder="1" applyAlignment="1">
      <alignment vertical="top" wrapText="1" shrinkToFit="1"/>
    </xf>
    <xf numFmtId="4" fontId="22" fillId="0" borderId="0" xfId="0" applyNumberFormat="1" applyFont="1" applyAlignment="1">
      <alignment vertical="top" wrapText="1" shrinkToFit="1"/>
    </xf>
    <xf numFmtId="4" fontId="23" fillId="0" borderId="0" xfId="0" applyNumberFormat="1" applyFont="1" applyAlignment="1">
      <alignment vertical="top" wrapText="1" shrinkToFi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49" fontId="22" fillId="0" borderId="0" xfId="0" applyNumberFormat="1" applyFont="1" applyAlignment="1">
      <alignment vertical="top" wrapText="1"/>
    </xf>
    <xf numFmtId="164" fontId="26" fillId="0" borderId="0" xfId="0" applyNumberFormat="1" applyFont="1" applyAlignment="1">
      <alignment horizontal="center" vertical="top" wrapText="1" shrinkToFit="1"/>
    </xf>
    <xf numFmtId="164" fontId="25" fillId="0" borderId="0" xfId="0" applyNumberFormat="1" applyFont="1" applyAlignment="1">
      <alignment vertical="top" wrapText="1" shrinkToFit="1"/>
    </xf>
    <xf numFmtId="0" fontId="22" fillId="0" borderId="23" xfId="0" applyFont="1" applyBorder="1" applyAlignment="1">
      <alignment horizontal="center" vertical="top" wrapText="1" shrinkToFit="1"/>
    </xf>
    <xf numFmtId="164" fontId="23" fillId="0" borderId="23" xfId="0" applyNumberFormat="1" applyFont="1" applyBorder="1" applyAlignment="1">
      <alignment vertical="top" wrapText="1" shrinkToFit="1"/>
    </xf>
    <xf numFmtId="0" fontId="23" fillId="0" borderId="27" xfId="0" applyFont="1" applyBorder="1" applyAlignment="1">
      <alignment vertical="top" wrapText="1"/>
    </xf>
    <xf numFmtId="0" fontId="23" fillId="0" borderId="23" xfId="0" applyFont="1" applyBorder="1" applyAlignment="1">
      <alignment horizontal="center" vertical="top" wrapText="1" shrinkToFit="1"/>
    </xf>
    <xf numFmtId="0" fontId="23" fillId="0" borderId="29" xfId="0" applyFont="1" applyBorder="1" applyAlignment="1">
      <alignment vertical="top" wrapText="1"/>
    </xf>
    <xf numFmtId="49" fontId="22" fillId="0" borderId="24" xfId="0" applyNumberFormat="1" applyFont="1" applyBorder="1" applyAlignment="1">
      <alignment vertical="top" wrapText="1"/>
    </xf>
    <xf numFmtId="0" fontId="23" fillId="0" borderId="24" xfId="0" applyFont="1" applyBorder="1" applyAlignment="1">
      <alignment horizontal="center" vertical="top" wrapText="1" shrinkToFit="1"/>
    </xf>
    <xf numFmtId="164" fontId="23" fillId="0" borderId="24" xfId="0" applyNumberFormat="1" applyFont="1" applyBorder="1" applyAlignment="1">
      <alignment vertical="top" wrapText="1" shrinkToFit="1"/>
    </xf>
    <xf numFmtId="4" fontId="23" fillId="3" borderId="24" xfId="0" applyNumberFormat="1" applyFont="1" applyFill="1" applyBorder="1" applyAlignment="1">
      <alignment vertical="top" wrapText="1" shrinkToFit="1"/>
    </xf>
    <xf numFmtId="4" fontId="22" fillId="0" borderId="30" xfId="0" applyNumberFormat="1" applyFont="1" applyBorder="1" applyAlignment="1">
      <alignment vertical="top" wrapText="1" shrinkToFit="1"/>
    </xf>
    <xf numFmtId="49" fontId="27" fillId="0" borderId="23" xfId="0" applyNumberFormat="1" applyFont="1" applyBorder="1" applyAlignment="1">
      <alignment vertical="top" wrapText="1"/>
    </xf>
    <xf numFmtId="164" fontId="27" fillId="0" borderId="23" xfId="0" applyNumberFormat="1" applyFont="1" applyBorder="1" applyAlignment="1">
      <alignment vertical="top" wrapText="1" shrinkToFit="1"/>
    </xf>
    <xf numFmtId="164" fontId="26" fillId="0" borderId="0" xfId="0" applyNumberFormat="1" applyFont="1" applyAlignment="1">
      <alignment vertical="top" wrapText="1" shrinkToFit="1"/>
    </xf>
    <xf numFmtId="0" fontId="23" fillId="0" borderId="23" xfId="0" applyFont="1" applyBorder="1" applyAlignment="1">
      <alignment horizontal="right" vertical="top" wrapText="1" shrinkToFit="1"/>
    </xf>
    <xf numFmtId="0" fontId="25" fillId="2" borderId="0" xfId="0" applyFont="1" applyFill="1" applyAlignment="1">
      <alignment horizontal="left" wrapText="1"/>
    </xf>
    <xf numFmtId="4" fontId="27" fillId="3" borderId="0" xfId="0" applyNumberFormat="1" applyFont="1" applyFill="1" applyBorder="1" applyAlignment="1">
      <alignment vertical="top" wrapText="1" shrinkToFit="1"/>
    </xf>
    <xf numFmtId="4" fontId="27" fillId="0" borderId="0" xfId="0" applyNumberFormat="1" applyFont="1" applyAlignment="1">
      <alignment vertical="top" wrapText="1" shrinkToFit="1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49" fontId="27" fillId="0" borderId="0" xfId="0" applyNumberFormat="1" applyFont="1" applyAlignment="1">
      <alignment vertical="top" wrapText="1"/>
    </xf>
    <xf numFmtId="164" fontId="25" fillId="0" borderId="0" xfId="0" applyNumberFormat="1" applyFont="1" applyAlignment="1">
      <alignment horizontal="center" vertical="top" wrapText="1" shrinkToFit="1"/>
    </xf>
    <xf numFmtId="164" fontId="22" fillId="0" borderId="24" xfId="0" applyNumberFormat="1" applyFont="1" applyBorder="1" applyAlignment="1">
      <alignment vertical="top" wrapText="1" shrinkToFit="1"/>
    </xf>
    <xf numFmtId="164" fontId="22" fillId="0" borderId="23" xfId="0" applyNumberFormat="1" applyFont="1" applyBorder="1" applyAlignment="1">
      <alignment vertical="top" wrapText="1" shrinkToFit="1"/>
    </xf>
    <xf numFmtId="0" fontId="2" fillId="2" borderId="13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" fontId="2" fillId="2" borderId="31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164" fontId="25" fillId="0" borderId="0" xfId="0" applyNumberFormat="1" applyFont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49" fontId="27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 shrinkToFit="1"/>
    </xf>
    <xf numFmtId="164" fontId="23" fillId="0" borderId="0" xfId="0" applyNumberFormat="1" applyFont="1" applyBorder="1" applyAlignment="1">
      <alignment vertical="top" wrapText="1" shrinkToFit="1"/>
    </xf>
    <xf numFmtId="4" fontId="23" fillId="3" borderId="0" xfId="0" applyNumberFormat="1" applyFont="1" applyFill="1" applyBorder="1" applyAlignment="1">
      <alignment vertical="top" wrapText="1" shrinkToFit="1"/>
    </xf>
    <xf numFmtId="4" fontId="22" fillId="0" borderId="0" xfId="0" applyNumberFormat="1" applyFont="1" applyBorder="1" applyAlignment="1">
      <alignment vertical="top" wrapText="1" shrinkToFit="1"/>
    </xf>
    <xf numFmtId="0" fontId="3" fillId="2" borderId="0" xfId="0" applyFont="1" applyFill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/>
    <xf numFmtId="49" fontId="3" fillId="0" borderId="13" xfId="0" applyNumberFormat="1" applyFont="1" applyBorder="1" applyAlignment="1">
      <alignment vertical="center" wrapText="1"/>
    </xf>
    <xf numFmtId="0" fontId="4" fillId="0" borderId="11" xfId="0" applyFont="1" applyBorder="1"/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5" fillId="0" borderId="3" xfId="0" applyFont="1" applyBorder="1" applyAlignment="1">
      <alignment horizontal="center" wrapText="1"/>
    </xf>
    <xf numFmtId="0" fontId="4" fillId="0" borderId="3" xfId="0" applyFont="1" applyBorder="1"/>
    <xf numFmtId="3" fontId="5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/>
    </xf>
    <xf numFmtId="0" fontId="4" fillId="0" borderId="11" xfId="0" applyFont="1" applyBorder="1"/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49" fontId="11" fillId="0" borderId="3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49" fontId="11" fillId="0" borderId="7" xfId="0" applyNumberFormat="1" applyFont="1" applyBorder="1" applyAlignment="1">
      <alignment vertical="center" wrapText="1"/>
    </xf>
    <xf numFmtId="4" fontId="13" fillId="0" borderId="13" xfId="0" applyNumberFormat="1" applyFont="1" applyBorder="1" applyAlignment="1">
      <alignment horizontal="right" vertical="center"/>
    </xf>
    <xf numFmtId="0" fontId="4" fillId="0" borderId="31" xfId="0" applyFont="1" applyBorder="1"/>
    <xf numFmtId="0" fontId="4" fillId="0" borderId="12" xfId="0" applyFont="1" applyBorder="1"/>
    <xf numFmtId="0" fontId="2" fillId="3" borderId="3" xfId="0" applyFont="1" applyFill="1" applyBorder="1" applyAlignment="1">
      <alignment horizontal="left" vertical="center"/>
    </xf>
    <xf numFmtId="0" fontId="4" fillId="0" borderId="3" xfId="0" applyFont="1" applyBorder="1"/>
    <xf numFmtId="0" fontId="4" fillId="0" borderId="3" xfId="0" applyFont="1" applyBorder="1"/>
    <xf numFmtId="0" fontId="2" fillId="3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7" xfId="0" applyFont="1" applyBorder="1"/>
    <xf numFmtId="1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0" borderId="8" xfId="0" applyFont="1" applyBorder="1"/>
    <xf numFmtId="4" fontId="14" fillId="0" borderId="13" xfId="0" applyNumberFormat="1" applyFont="1" applyBorder="1" applyAlignment="1">
      <alignment horizontal="right" vertical="center"/>
    </xf>
    <xf numFmtId="2" fontId="16" fillId="2" borderId="16" xfId="0" applyNumberFormat="1" applyFont="1" applyFill="1" applyBorder="1" applyAlignment="1">
      <alignment horizontal="right" vertical="center"/>
    </xf>
    <xf numFmtId="0" fontId="4" fillId="0" borderId="16" xfId="0" applyFont="1" applyBorder="1"/>
    <xf numFmtId="0" fontId="4" fillId="0" borderId="16" xfId="0" applyFont="1" applyBorder="1"/>
    <xf numFmtId="4" fontId="16" fillId="2" borderId="1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top"/>
    </xf>
    <xf numFmtId="49" fontId="5" fillId="0" borderId="11" xfId="0" applyNumberFormat="1" applyFont="1" applyBorder="1" applyAlignment="1">
      <alignment vertical="center" shrinkToFit="1"/>
    </xf>
    <xf numFmtId="164" fontId="2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3" borderId="25" xfId="0" applyFont="1" applyFill="1" applyBorder="1" applyAlignment="1">
      <alignment vertical="top" wrapText="1"/>
    </xf>
    <xf numFmtId="0" fontId="4" fillId="0" borderId="26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49" fontId="21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3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/>
  </sheetViews>
  <sheetFormatPr defaultColWidth="14.375" defaultRowHeight="15" customHeight="1"/>
  <cols>
    <col min="1" max="26" width="8.00390625" style="0" customWidth="1"/>
  </cols>
  <sheetData>
    <row r="1" ht="12.75" customHeight="1">
      <c r="A1" s="1" t="s">
        <v>0</v>
      </c>
    </row>
    <row r="2" spans="1:7" ht="57.75" customHeight="1">
      <c r="A2" s="229" t="s">
        <v>1</v>
      </c>
      <c r="B2" s="230"/>
      <c r="C2" s="230"/>
      <c r="D2" s="230"/>
      <c r="E2" s="230"/>
      <c r="F2" s="230"/>
      <c r="G2" s="231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2:G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66"/>
  </sheetPr>
  <dimension ref="A1:Z1000"/>
  <sheetViews>
    <sheetView showGridLines="0" workbookViewId="0" topLeftCell="B1"/>
  </sheetViews>
  <sheetFormatPr defaultColWidth="14.375" defaultRowHeight="15" customHeight="1"/>
  <cols>
    <col min="1" max="1" width="8.375" style="0" hidden="1" customWidth="1"/>
    <col min="2" max="2" width="13.375" style="0" customWidth="1"/>
    <col min="3" max="3" width="7.375" style="0" customWidth="1"/>
    <col min="4" max="4" width="13.00390625" style="0" customWidth="1"/>
    <col min="5" max="5" width="9.75390625" style="0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26" width="8.00390625" style="0" customWidth="1"/>
  </cols>
  <sheetData>
    <row r="1" spans="1:10" ht="33.75" customHeight="1">
      <c r="A1" s="2" t="s">
        <v>2</v>
      </c>
      <c r="B1" s="242" t="s">
        <v>3</v>
      </c>
      <c r="C1" s="243"/>
      <c r="D1" s="243"/>
      <c r="E1" s="243"/>
      <c r="F1" s="243"/>
      <c r="G1" s="243"/>
      <c r="H1" s="243"/>
      <c r="I1" s="243"/>
      <c r="J1" s="244"/>
    </row>
    <row r="2" spans="1:15" ht="36" customHeight="1">
      <c r="A2" s="3"/>
      <c r="B2" s="4" t="s">
        <v>4</v>
      </c>
      <c r="C2" s="5"/>
      <c r="D2" s="6"/>
      <c r="E2" s="7" t="s">
        <v>5</v>
      </c>
      <c r="F2" s="8"/>
      <c r="G2" s="8"/>
      <c r="H2" s="8"/>
      <c r="I2" s="8"/>
      <c r="J2" s="9"/>
      <c r="O2" s="10"/>
    </row>
    <row r="3" spans="1:10" ht="27" customHeight="1">
      <c r="A3" s="3"/>
      <c r="B3" s="11" t="s">
        <v>6</v>
      </c>
      <c r="C3" s="5"/>
      <c r="D3" s="12"/>
      <c r="E3" s="7" t="s">
        <v>5</v>
      </c>
      <c r="F3" s="13"/>
      <c r="G3" s="13"/>
      <c r="H3" s="13"/>
      <c r="I3" s="13"/>
      <c r="J3" s="14"/>
    </row>
    <row r="4" spans="1:10" ht="23.25" customHeight="1">
      <c r="A4" s="15">
        <v>738</v>
      </c>
      <c r="B4" s="16" t="s">
        <v>7</v>
      </c>
      <c r="C4" s="17"/>
      <c r="D4" s="18"/>
      <c r="E4" s="7" t="s">
        <v>5</v>
      </c>
      <c r="F4" s="19"/>
      <c r="G4" s="19"/>
      <c r="H4" s="19"/>
      <c r="I4" s="19"/>
      <c r="J4" s="20"/>
    </row>
    <row r="5" spans="1:10" ht="24" customHeight="1">
      <c r="A5" s="3"/>
      <c r="B5" s="21" t="s">
        <v>8</v>
      </c>
      <c r="C5" s="22"/>
      <c r="D5" s="245" t="s">
        <v>9</v>
      </c>
      <c r="E5" s="237"/>
      <c r="F5" s="237"/>
      <c r="G5" s="237"/>
      <c r="H5" s="23" t="s">
        <v>10</v>
      </c>
      <c r="I5" s="24" t="s">
        <v>11</v>
      </c>
      <c r="J5" s="25"/>
    </row>
    <row r="6" spans="1:10" ht="15.75" customHeight="1">
      <c r="A6" s="3"/>
      <c r="B6" s="26"/>
      <c r="C6" s="27"/>
      <c r="D6" s="246" t="s">
        <v>12</v>
      </c>
      <c r="E6" s="247"/>
      <c r="F6" s="247"/>
      <c r="G6" s="247"/>
      <c r="H6" s="23" t="s">
        <v>13</v>
      </c>
      <c r="I6" s="24" t="s">
        <v>14</v>
      </c>
      <c r="J6" s="25"/>
    </row>
    <row r="7" spans="1:10" ht="15.75" customHeight="1">
      <c r="A7" s="3"/>
      <c r="B7" s="28"/>
      <c r="C7" s="29"/>
      <c r="D7" s="30" t="s">
        <v>15</v>
      </c>
      <c r="E7" s="248" t="s">
        <v>16</v>
      </c>
      <c r="F7" s="235"/>
      <c r="G7" s="235"/>
      <c r="H7" s="31"/>
      <c r="I7" s="32"/>
      <c r="J7" s="33"/>
    </row>
    <row r="8" spans="1:10" ht="24" customHeight="1" hidden="1">
      <c r="A8" s="3"/>
      <c r="B8" s="21" t="s">
        <v>17</v>
      </c>
      <c r="C8" s="22"/>
      <c r="D8" s="34"/>
      <c r="E8" s="22"/>
      <c r="H8" s="23" t="s">
        <v>10</v>
      </c>
      <c r="I8" s="35"/>
      <c r="J8" s="25"/>
    </row>
    <row r="9" spans="1:10" ht="15.75" customHeight="1" hidden="1">
      <c r="A9" s="3"/>
      <c r="B9" s="3"/>
      <c r="C9" s="22"/>
      <c r="D9" s="34"/>
      <c r="E9" s="22"/>
      <c r="H9" s="23" t="s">
        <v>13</v>
      </c>
      <c r="I9" s="35"/>
      <c r="J9" s="25"/>
    </row>
    <row r="10" spans="1:10" ht="15.75" customHeight="1" hidden="1">
      <c r="A10" s="3"/>
      <c r="B10" s="36"/>
      <c r="C10" s="29"/>
      <c r="D10" s="37"/>
      <c r="E10" s="38"/>
      <c r="F10" s="31"/>
      <c r="G10" s="39"/>
      <c r="H10" s="39"/>
      <c r="I10" s="40"/>
      <c r="J10" s="33"/>
    </row>
    <row r="11" spans="1:10" ht="24" customHeight="1">
      <c r="A11" s="3"/>
      <c r="B11" s="21" t="s">
        <v>18</v>
      </c>
      <c r="C11" s="22"/>
      <c r="D11" s="252"/>
      <c r="E11" s="253"/>
      <c r="F11" s="253"/>
      <c r="G11" s="254"/>
      <c r="H11" s="23" t="s">
        <v>10</v>
      </c>
      <c r="I11" s="41"/>
      <c r="J11" s="25"/>
    </row>
    <row r="12" spans="1:10" ht="15.75" customHeight="1">
      <c r="A12" s="3"/>
      <c r="B12" s="26"/>
      <c r="C12" s="27"/>
      <c r="D12" s="255"/>
      <c r="E12" s="230"/>
      <c r="F12" s="230"/>
      <c r="G12" s="231"/>
      <c r="H12" s="23" t="s">
        <v>13</v>
      </c>
      <c r="I12" s="41"/>
      <c r="J12" s="25"/>
    </row>
    <row r="13" spans="1:10" ht="15.75" customHeight="1">
      <c r="A13" s="3"/>
      <c r="B13" s="28"/>
      <c r="C13" s="29"/>
      <c r="D13" s="42"/>
      <c r="E13" s="256"/>
      <c r="F13" s="257"/>
      <c r="G13" s="258"/>
      <c r="H13" s="43"/>
      <c r="I13" s="32"/>
      <c r="J13" s="33"/>
    </row>
    <row r="14" spans="1:10" ht="24" customHeight="1">
      <c r="A14" s="3"/>
      <c r="B14" s="44" t="s">
        <v>19</v>
      </c>
      <c r="C14" s="45"/>
      <c r="D14" s="46"/>
      <c r="E14" s="47"/>
      <c r="F14" s="48"/>
      <c r="G14" s="48"/>
      <c r="H14" s="49"/>
      <c r="I14" s="48"/>
      <c r="J14" s="50"/>
    </row>
    <row r="15" spans="1:10" ht="32.25" customHeight="1">
      <c r="A15" s="3"/>
      <c r="B15" s="36" t="s">
        <v>20</v>
      </c>
      <c r="C15" s="51"/>
      <c r="D15" s="52"/>
      <c r="E15" s="259"/>
      <c r="F15" s="235"/>
      <c r="G15" s="260"/>
      <c r="H15" s="235"/>
      <c r="I15" s="260" t="s">
        <v>21</v>
      </c>
      <c r="J15" s="261"/>
    </row>
    <row r="16" spans="1:10" ht="23.25" customHeight="1">
      <c r="A16" s="53" t="s">
        <v>22</v>
      </c>
      <c r="B16" s="54" t="s">
        <v>22</v>
      </c>
      <c r="C16" s="55"/>
      <c r="D16" s="56"/>
      <c r="E16" s="249"/>
      <c r="F16" s="250"/>
      <c r="G16" s="249"/>
      <c r="H16" s="250"/>
      <c r="I16" s="249">
        <f>SUMIF(F49:F57,A16,I49:I57)+SUMIF(F49:F57,"PSU",I49:I57)</f>
        <v>0</v>
      </c>
      <c r="J16" s="251"/>
    </row>
    <row r="17" spans="1:10" ht="23.25" customHeight="1">
      <c r="A17" s="53" t="s">
        <v>23</v>
      </c>
      <c r="B17" s="54" t="s">
        <v>23</v>
      </c>
      <c r="C17" s="55"/>
      <c r="D17" s="56"/>
      <c r="E17" s="249"/>
      <c r="F17" s="250"/>
      <c r="G17" s="249"/>
      <c r="H17" s="250"/>
      <c r="I17" s="249">
        <f>SUMIF(F49:F57,A17,I49:I57)</f>
        <v>0</v>
      </c>
      <c r="J17" s="251"/>
    </row>
    <row r="18" spans="1:10" ht="23.25" customHeight="1">
      <c r="A18" s="53" t="s">
        <v>24</v>
      </c>
      <c r="B18" s="54" t="s">
        <v>24</v>
      </c>
      <c r="C18" s="55"/>
      <c r="D18" s="56"/>
      <c r="E18" s="249"/>
      <c r="F18" s="250"/>
      <c r="G18" s="249"/>
      <c r="H18" s="250"/>
      <c r="I18" s="249">
        <f>SUMIF(F49:F57,A18,I49:I57)</f>
        <v>0</v>
      </c>
      <c r="J18" s="251"/>
    </row>
    <row r="19" spans="1:10" ht="23.25" customHeight="1">
      <c r="A19" s="53" t="s">
        <v>25</v>
      </c>
      <c r="B19" s="54" t="s">
        <v>26</v>
      </c>
      <c r="C19" s="55"/>
      <c r="D19" s="56"/>
      <c r="E19" s="249"/>
      <c r="F19" s="250"/>
      <c r="G19" s="249"/>
      <c r="H19" s="250"/>
      <c r="I19" s="249">
        <f>SUMIF(F49:F57,A19,I49:I57)</f>
        <v>0</v>
      </c>
      <c r="J19" s="251"/>
    </row>
    <row r="20" spans="1:10" ht="23.25" customHeight="1">
      <c r="A20" s="53" t="s">
        <v>27</v>
      </c>
      <c r="B20" s="54" t="s">
        <v>28</v>
      </c>
      <c r="C20" s="55"/>
      <c r="D20" s="56"/>
      <c r="E20" s="249"/>
      <c r="F20" s="250"/>
      <c r="G20" s="249"/>
      <c r="H20" s="250"/>
      <c r="I20" s="249">
        <f>SUMIF(F49:F57,A20,I49:I57)</f>
        <v>0</v>
      </c>
      <c r="J20" s="251"/>
    </row>
    <row r="21" spans="1:10" ht="23.25" customHeight="1">
      <c r="A21" s="3"/>
      <c r="B21" s="57" t="s">
        <v>21</v>
      </c>
      <c r="C21" s="58"/>
      <c r="D21" s="59"/>
      <c r="E21" s="262"/>
      <c r="F21" s="250"/>
      <c r="G21" s="262"/>
      <c r="H21" s="250"/>
      <c r="I21" s="262">
        <f>SUM(I16:J20)</f>
        <v>0</v>
      </c>
      <c r="J21" s="251"/>
    </row>
    <row r="22" spans="1:10" ht="33" customHeight="1">
      <c r="A22" s="3"/>
      <c r="B22" s="60" t="s">
        <v>29</v>
      </c>
      <c r="C22" s="55"/>
      <c r="D22" s="56"/>
      <c r="E22" s="61"/>
      <c r="F22" s="62"/>
      <c r="G22" s="63"/>
      <c r="H22" s="63"/>
      <c r="I22" s="63"/>
      <c r="J22" s="64"/>
    </row>
    <row r="23" spans="1:10" ht="23.25" customHeight="1">
      <c r="A23" s="3"/>
      <c r="B23" s="54" t="s">
        <v>30</v>
      </c>
      <c r="C23" s="55"/>
      <c r="D23" s="56"/>
      <c r="E23" s="65">
        <v>15</v>
      </c>
      <c r="F23" s="62" t="s">
        <v>31</v>
      </c>
      <c r="G23" s="268">
        <f>Stavba!ZakladDPHSniVypocet</f>
        <v>0</v>
      </c>
      <c r="H23" s="233"/>
      <c r="I23" s="233"/>
      <c r="J23" s="64" t="str">
        <f aca="true" t="shared" si="0" ref="J23:J28">Mena</f>
        <v>CZK</v>
      </c>
    </row>
    <row r="24" spans="1:10" ht="23.25" customHeight="1">
      <c r="A24" s="3"/>
      <c r="B24" s="54" t="s">
        <v>32</v>
      </c>
      <c r="C24" s="55"/>
      <c r="D24" s="56"/>
      <c r="E24" s="65">
        <f>Stavba!SazbaDPH1</f>
        <v>15</v>
      </c>
      <c r="F24" s="62" t="s">
        <v>31</v>
      </c>
      <c r="G24" s="262">
        <f>I23*E23/100</f>
        <v>0</v>
      </c>
      <c r="H24" s="233"/>
      <c r="I24" s="233"/>
      <c r="J24" s="64" t="str">
        <f t="shared" si="0"/>
        <v>CZK</v>
      </c>
    </row>
    <row r="25" spans="1:10" ht="23.25" customHeight="1">
      <c r="A25" s="3"/>
      <c r="B25" s="54" t="s">
        <v>33</v>
      </c>
      <c r="C25" s="55"/>
      <c r="D25" s="56"/>
      <c r="E25" s="65">
        <v>21</v>
      </c>
      <c r="F25" s="62" t="s">
        <v>31</v>
      </c>
      <c r="G25" s="268">
        <f>Stavba!ZakladDPHZaklVypocet</f>
        <v>0</v>
      </c>
      <c r="H25" s="233"/>
      <c r="I25" s="233"/>
      <c r="J25" s="64" t="str">
        <f t="shared" si="0"/>
        <v>CZK</v>
      </c>
    </row>
    <row r="26" spans="1:10" ht="23.25" customHeight="1">
      <c r="A26" s="3"/>
      <c r="B26" s="66" t="s">
        <v>34</v>
      </c>
      <c r="C26" s="67"/>
      <c r="D26" s="52"/>
      <c r="E26" s="68">
        <f>Stavba!SazbaDPH2</f>
        <v>21</v>
      </c>
      <c r="F26" s="69" t="s">
        <v>31</v>
      </c>
      <c r="G26" s="269">
        <f>I25*E25/100</f>
        <v>0</v>
      </c>
      <c r="H26" s="235"/>
      <c r="I26" s="235"/>
      <c r="J26" s="70" t="str">
        <f t="shared" si="0"/>
        <v>CZK</v>
      </c>
    </row>
    <row r="27" spans="1:10" ht="23.25" customHeight="1">
      <c r="A27" s="15">
        <f>ZakladDPHSni+ZakladDPHZakl</f>
        <v>0</v>
      </c>
      <c r="B27" s="21" t="s">
        <v>35</v>
      </c>
      <c r="C27" s="71"/>
      <c r="D27" s="72"/>
      <c r="E27" s="71"/>
      <c r="F27" s="73"/>
      <c r="G27" s="270">
        <f>CenaCelkemBezDPH-(ZakladDPHSni+ZakladDPHZakl)</f>
        <v>0</v>
      </c>
      <c r="H27" s="237"/>
      <c r="I27" s="237"/>
      <c r="J27" s="74" t="str">
        <f t="shared" si="0"/>
        <v>CZK</v>
      </c>
    </row>
    <row r="28" spans="1:10" ht="27.75" customHeight="1">
      <c r="A28" s="3">
        <f>(A27-INT(A27))*100</f>
        <v>0</v>
      </c>
      <c r="B28" s="75" t="s">
        <v>36</v>
      </c>
      <c r="C28" s="76"/>
      <c r="D28" s="76"/>
      <c r="E28" s="77"/>
      <c r="F28" s="78"/>
      <c r="G28" s="263">
        <f>IF(A28&gt;50,ROUNDUP(A27,0),ROUNDDOWN(A27,0))</f>
        <v>0</v>
      </c>
      <c r="H28" s="264"/>
      <c r="I28" s="265"/>
      <c r="J28" s="79" t="str">
        <f t="shared" si="0"/>
        <v>CZK</v>
      </c>
    </row>
    <row r="29" spans="1:10" ht="27.75" customHeight="1" hidden="1">
      <c r="A29" s="3"/>
      <c r="B29" s="75" t="s">
        <v>37</v>
      </c>
      <c r="C29" s="80"/>
      <c r="D29" s="80"/>
      <c r="E29" s="80"/>
      <c r="F29" s="81"/>
      <c r="G29" s="266">
        <f>ZakladDPHSni+DPHSni+ZakladDPHZakl+DPHZakl+Zaokrouhleni</f>
        <v>0</v>
      </c>
      <c r="H29" s="264"/>
      <c r="I29" s="265"/>
      <c r="J29" s="82" t="s">
        <v>38</v>
      </c>
    </row>
    <row r="30" spans="1:10" ht="12.75" customHeight="1">
      <c r="A30" s="3"/>
      <c r="B30" s="3"/>
      <c r="C30" s="22"/>
      <c r="D30" s="22"/>
      <c r="E30" s="22"/>
      <c r="J30" s="83"/>
    </row>
    <row r="31" spans="1:10" ht="30" customHeight="1">
      <c r="A31" s="3"/>
      <c r="B31" s="3"/>
      <c r="C31" s="22"/>
      <c r="D31" s="22"/>
      <c r="E31" s="22"/>
      <c r="J31" s="83"/>
    </row>
    <row r="32" spans="1:10" ht="18.75" customHeight="1">
      <c r="A32" s="3"/>
      <c r="B32" s="84"/>
      <c r="C32" s="85" t="s">
        <v>39</v>
      </c>
      <c r="D32" s="86"/>
      <c r="E32" s="86"/>
      <c r="F32" s="87" t="s">
        <v>40</v>
      </c>
      <c r="G32" s="88"/>
      <c r="H32" s="89"/>
      <c r="I32" s="88"/>
      <c r="J32" s="83"/>
    </row>
    <row r="33" spans="1:10" ht="47.25" customHeight="1">
      <c r="A33" s="3"/>
      <c r="B33" s="3"/>
      <c r="C33" s="22"/>
      <c r="D33" s="22"/>
      <c r="E33" s="22"/>
      <c r="J33" s="83"/>
    </row>
    <row r="34" spans="1:26" ht="18.75" customHeight="1">
      <c r="A34" s="90"/>
      <c r="B34" s="90"/>
      <c r="C34" s="91"/>
      <c r="D34" s="234"/>
      <c r="E34" s="235"/>
      <c r="F34" s="1"/>
      <c r="G34" s="267"/>
      <c r="H34" s="235"/>
      <c r="I34" s="235"/>
      <c r="J34" s="9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10" ht="12.75" customHeight="1">
      <c r="A35" s="3"/>
      <c r="B35" s="3"/>
      <c r="C35" s="22"/>
      <c r="D35" s="236" t="s">
        <v>41</v>
      </c>
      <c r="E35" s="237"/>
      <c r="H35" s="93" t="s">
        <v>42</v>
      </c>
      <c r="J35" s="83"/>
    </row>
    <row r="36" spans="1:10" ht="13.5" customHeight="1">
      <c r="A36" s="94"/>
      <c r="B36" s="94"/>
      <c r="C36" s="95"/>
      <c r="D36" s="95"/>
      <c r="E36" s="95"/>
      <c r="F36" s="96"/>
      <c r="G36" s="96"/>
      <c r="H36" s="96"/>
      <c r="I36" s="96"/>
      <c r="J36" s="97"/>
    </row>
    <row r="37" spans="2:10" ht="27" customHeight="1">
      <c r="B37" s="98" t="s">
        <v>43</v>
      </c>
      <c r="C37" s="99"/>
      <c r="D37" s="99"/>
      <c r="E37" s="99"/>
      <c r="F37" s="100"/>
      <c r="G37" s="100"/>
      <c r="H37" s="100"/>
      <c r="I37" s="100"/>
      <c r="J37" s="101"/>
    </row>
    <row r="38" spans="1:10" ht="25.5" customHeight="1">
      <c r="A38" s="102" t="s">
        <v>44</v>
      </c>
      <c r="B38" s="103" t="s">
        <v>45</v>
      </c>
      <c r="C38" s="104" t="s">
        <v>46</v>
      </c>
      <c r="D38" s="104"/>
      <c r="E38" s="104"/>
      <c r="F38" s="105" t="str">
        <f>B23</f>
        <v>Základ pro sníženou DPH</v>
      </c>
      <c r="G38" s="105" t="str">
        <f>B25</f>
        <v>Základ pro základní DPH</v>
      </c>
      <c r="H38" s="106" t="s">
        <v>47</v>
      </c>
      <c r="I38" s="107" t="s">
        <v>48</v>
      </c>
      <c r="J38" s="108" t="s">
        <v>31</v>
      </c>
    </row>
    <row r="39" spans="1:10" ht="25.5" customHeight="1">
      <c r="A39" s="102">
        <v>1</v>
      </c>
      <c r="B39" s="109" t="s">
        <v>49</v>
      </c>
      <c r="C39" s="238"/>
      <c r="D39" s="233"/>
      <c r="E39" s="233"/>
      <c r="F39" s="110">
        <f>Pol!AE73</f>
        <v>0</v>
      </c>
      <c r="G39" s="110">
        <f>Pol!AF73</f>
        <v>0</v>
      </c>
      <c r="H39" s="111"/>
      <c r="I39" s="112">
        <f aca="true" t="shared" si="1" ref="I39:I41">F39+G39+H39</f>
        <v>0</v>
      </c>
      <c r="J39" s="113" t="str">
        <f>IF(Stavba!CenaCelkemVypocet=0,"",I39/Stavba!CenaCelkemVypocet*100)</f>
        <v/>
      </c>
    </row>
    <row r="40" spans="1:10" ht="25.5" customHeight="1">
      <c r="A40" s="102">
        <v>2</v>
      </c>
      <c r="B40" s="114"/>
      <c r="C40" s="239"/>
      <c r="D40" s="233"/>
      <c r="E40" s="233"/>
      <c r="F40" s="115">
        <f>Pol!AE73</f>
        <v>0</v>
      </c>
      <c r="G40" s="115">
        <f>Pol!AF73</f>
        <v>0</v>
      </c>
      <c r="H40" s="115"/>
      <c r="I40" s="116">
        <f t="shared" si="1"/>
        <v>0</v>
      </c>
      <c r="J40" s="117" t="str">
        <f>IF(Stavba!CenaCelkemVypocet=0,"",I40/Stavba!CenaCelkemVypocet*100)</f>
        <v/>
      </c>
    </row>
    <row r="41" spans="1:10" ht="25.5" customHeight="1">
      <c r="A41" s="102">
        <v>3</v>
      </c>
      <c r="B41" s="118"/>
      <c r="C41" s="238"/>
      <c r="D41" s="233"/>
      <c r="E41" s="233"/>
      <c r="F41" s="111">
        <f>Pol!AE73</f>
        <v>0</v>
      </c>
      <c r="G41" s="111">
        <f>Pol!AF73</f>
        <v>0</v>
      </c>
      <c r="H41" s="111"/>
      <c r="I41" s="112">
        <f t="shared" si="1"/>
        <v>0</v>
      </c>
      <c r="J41" s="113" t="str">
        <f>IF(Stavba!CenaCelkemVypocet=0,"",I41/Stavba!CenaCelkemVypocet*100)</f>
        <v/>
      </c>
    </row>
    <row r="42" spans="1:10" ht="25.5" customHeight="1">
      <c r="A42" s="102"/>
      <c r="B42" s="240" t="s">
        <v>50</v>
      </c>
      <c r="C42" s="233"/>
      <c r="D42" s="233"/>
      <c r="E42" s="241"/>
      <c r="F42" s="119">
        <f>SUMIF(A39:A41,"=1",F39:F41)</f>
        <v>0</v>
      </c>
      <c r="G42" s="119">
        <f>SUMIF(A39:A41,"=1",G39:G41)</f>
        <v>0</v>
      </c>
      <c r="H42" s="119">
        <f>SUMIF(A39:A41,"=1",H39:H41)</f>
        <v>0</v>
      </c>
      <c r="I42" s="120">
        <f>SUMIF(A39:A41,"=1",I39:I41)</f>
        <v>0</v>
      </c>
      <c r="J42" s="121">
        <f>SUMIF(A39:A41,"=1",J39:J41)</f>
        <v>0</v>
      </c>
    </row>
    <row r="43" spans="3:5" ht="12.75" customHeight="1">
      <c r="C43" s="22"/>
      <c r="D43" s="22"/>
      <c r="E43" s="22"/>
    </row>
    <row r="44" spans="3:5" ht="12.75" customHeight="1">
      <c r="C44" s="22"/>
      <c r="D44" s="22"/>
      <c r="E44" s="22"/>
    </row>
    <row r="45" spans="3:5" ht="12.75" customHeight="1">
      <c r="C45" s="22"/>
      <c r="D45" s="22"/>
      <c r="E45" s="22"/>
    </row>
    <row r="46" spans="2:5" ht="15.75" customHeight="1">
      <c r="B46" s="122" t="s">
        <v>51</v>
      </c>
      <c r="C46" s="22"/>
      <c r="D46" s="22"/>
      <c r="E46" s="22"/>
    </row>
    <row r="47" spans="3:5" ht="12.75" customHeight="1">
      <c r="C47" s="22"/>
      <c r="D47" s="22"/>
      <c r="E47" s="22"/>
    </row>
    <row r="48" spans="1:10" ht="25.5" customHeight="1">
      <c r="A48" s="123"/>
      <c r="B48" s="124" t="s">
        <v>45</v>
      </c>
      <c r="C48" s="124" t="s">
        <v>46</v>
      </c>
      <c r="D48" s="125"/>
      <c r="E48" s="125"/>
      <c r="F48" s="126" t="s">
        <v>52</v>
      </c>
      <c r="G48" s="126"/>
      <c r="H48" s="126"/>
      <c r="I48" s="126" t="s">
        <v>21</v>
      </c>
      <c r="J48" s="126" t="s">
        <v>31</v>
      </c>
    </row>
    <row r="49" spans="1:10" ht="36.75" customHeight="1">
      <c r="A49" s="127"/>
      <c r="B49" s="128" t="s">
        <v>53</v>
      </c>
      <c r="C49" s="232" t="s">
        <v>54</v>
      </c>
      <c r="D49" s="233"/>
      <c r="E49" s="233"/>
      <c r="F49" s="129" t="s">
        <v>22</v>
      </c>
      <c r="G49" s="130"/>
      <c r="H49" s="130"/>
      <c r="I49" s="130">
        <f>Pol!G6</f>
        <v>0</v>
      </c>
      <c r="J49" s="131" t="str">
        <f>IF(I58=0,"",I49/I58*100)</f>
        <v/>
      </c>
    </row>
    <row r="50" spans="1:10" ht="36.75" customHeight="1">
      <c r="A50" s="127"/>
      <c r="B50" s="128" t="s">
        <v>55</v>
      </c>
      <c r="C50" s="232" t="s">
        <v>56</v>
      </c>
      <c r="D50" s="233"/>
      <c r="E50" s="233"/>
      <c r="F50" s="129" t="s">
        <v>22</v>
      </c>
      <c r="G50" s="130"/>
      <c r="H50" s="130"/>
      <c r="I50" s="130">
        <f>Pol!G11</f>
        <v>0</v>
      </c>
      <c r="J50" s="131" t="str">
        <f>IF(I58=0,"",I50/I58*100)</f>
        <v/>
      </c>
    </row>
    <row r="51" spans="1:10" ht="36.75" customHeight="1">
      <c r="A51" s="127"/>
      <c r="B51" s="128" t="s">
        <v>57</v>
      </c>
      <c r="C51" s="232" t="s">
        <v>58</v>
      </c>
      <c r="D51" s="233"/>
      <c r="E51" s="233"/>
      <c r="F51" s="129" t="s">
        <v>22</v>
      </c>
      <c r="G51" s="130"/>
      <c r="H51" s="130"/>
      <c r="I51" s="130">
        <f>Pol!G14</f>
        <v>0</v>
      </c>
      <c r="J51" s="131" t="str">
        <f>IF(I58=0,"",I51/I58*100)</f>
        <v/>
      </c>
    </row>
    <row r="52" spans="1:10" ht="36.75" customHeight="1">
      <c r="A52" s="127"/>
      <c r="B52" s="128" t="s">
        <v>59</v>
      </c>
      <c r="C52" s="232" t="s">
        <v>60</v>
      </c>
      <c r="D52" s="233"/>
      <c r="E52" s="233"/>
      <c r="F52" s="129" t="s">
        <v>22</v>
      </c>
      <c r="G52" s="130"/>
      <c r="H52" s="130"/>
      <c r="I52" s="130">
        <f>Pol!G16</f>
        <v>0</v>
      </c>
      <c r="J52" s="131" t="str">
        <f>IF(I58=0,"",I52/I58*100)</f>
        <v/>
      </c>
    </row>
    <row r="53" spans="1:10" ht="36.75" customHeight="1">
      <c r="A53" s="127"/>
      <c r="B53" s="128" t="s">
        <v>61</v>
      </c>
      <c r="C53" s="232" t="s">
        <v>62</v>
      </c>
      <c r="D53" s="233"/>
      <c r="E53" s="233"/>
      <c r="F53" s="129" t="s">
        <v>23</v>
      </c>
      <c r="G53" s="130"/>
      <c r="H53" s="130"/>
      <c r="I53" s="130">
        <f>Pol!G18</f>
        <v>0</v>
      </c>
      <c r="J53" s="131" t="str">
        <f>IF(I58=0,"",I53/I58*100)</f>
        <v/>
      </c>
    </row>
    <row r="54" spans="1:10" ht="36.75" customHeight="1">
      <c r="A54" s="127"/>
      <c r="B54" s="128" t="s">
        <v>63</v>
      </c>
      <c r="C54" s="232" t="s">
        <v>64</v>
      </c>
      <c r="D54" s="233"/>
      <c r="E54" s="233"/>
      <c r="F54" s="129" t="s">
        <v>23</v>
      </c>
      <c r="G54" s="130"/>
      <c r="H54" s="130"/>
      <c r="I54" s="130">
        <f>Pol!G22</f>
        <v>0</v>
      </c>
      <c r="J54" s="131" t="str">
        <f>IF(I58=0,"",I54/I58*100)</f>
        <v/>
      </c>
    </row>
    <row r="55" spans="1:10" ht="36.75" customHeight="1">
      <c r="A55" s="127"/>
      <c r="B55" s="128" t="s">
        <v>65</v>
      </c>
      <c r="C55" s="232" t="s">
        <v>66</v>
      </c>
      <c r="D55" s="233"/>
      <c r="E55" s="233"/>
      <c r="F55" s="129" t="s">
        <v>67</v>
      </c>
      <c r="G55" s="130"/>
      <c r="H55" s="130"/>
      <c r="I55" s="130">
        <f>Pol!G58</f>
        <v>0</v>
      </c>
      <c r="J55" s="131" t="str">
        <f>IF(I58=0,"",I55/I58*100)</f>
        <v/>
      </c>
    </row>
    <row r="56" spans="1:10" ht="36.75" customHeight="1">
      <c r="A56" s="127"/>
      <c r="B56" s="128" t="s">
        <v>25</v>
      </c>
      <c r="C56" s="232" t="s">
        <v>26</v>
      </c>
      <c r="D56" s="233"/>
      <c r="E56" s="233"/>
      <c r="F56" s="129" t="s">
        <v>25</v>
      </c>
      <c r="G56" s="130"/>
      <c r="H56" s="130"/>
      <c r="I56" s="130">
        <f>Pol!G62</f>
        <v>0</v>
      </c>
      <c r="J56" s="131" t="str">
        <f>IF(I58=0,"",I56/I58*100)</f>
        <v/>
      </c>
    </row>
    <row r="57" spans="1:10" ht="36.75" customHeight="1">
      <c r="A57" s="127"/>
      <c r="B57" s="128" t="s">
        <v>27</v>
      </c>
      <c r="C57" s="232" t="s">
        <v>28</v>
      </c>
      <c r="D57" s="233"/>
      <c r="E57" s="233"/>
      <c r="F57" s="129" t="s">
        <v>27</v>
      </c>
      <c r="G57" s="130"/>
      <c r="H57" s="130"/>
      <c r="I57" s="130">
        <f>Pol!G64</f>
        <v>0</v>
      </c>
      <c r="J57" s="131" t="str">
        <f>IF(I58=0,"",I57/I58*100)</f>
        <v/>
      </c>
    </row>
    <row r="58" spans="1:10" ht="25.5" customHeight="1">
      <c r="A58" s="132"/>
      <c r="B58" s="133" t="s">
        <v>48</v>
      </c>
      <c r="C58" s="134"/>
      <c r="D58" s="135"/>
      <c r="E58" s="135"/>
      <c r="F58" s="136"/>
      <c r="G58" s="137"/>
      <c r="H58" s="137"/>
      <c r="I58" s="137">
        <f aca="true" t="shared" si="2" ref="I58:J58">SUM(I49:I57)</f>
        <v>0</v>
      </c>
      <c r="J58" s="138">
        <f t="shared" si="2"/>
        <v>0</v>
      </c>
    </row>
    <row r="59" spans="3:10" ht="12.75" customHeight="1">
      <c r="C59" s="22"/>
      <c r="D59" s="22"/>
      <c r="E59" s="22"/>
      <c r="F59" s="139"/>
      <c r="G59" s="139"/>
      <c r="H59" s="139"/>
      <c r="I59" s="139"/>
      <c r="J59" s="140"/>
    </row>
    <row r="60" spans="3:10" ht="12.75" customHeight="1">
      <c r="C60" s="22"/>
      <c r="D60" s="22"/>
      <c r="E60" s="22"/>
      <c r="F60" s="139"/>
      <c r="G60" s="139"/>
      <c r="H60" s="139"/>
      <c r="I60" s="139"/>
      <c r="J60" s="140"/>
    </row>
    <row r="61" spans="3:10" ht="12.75" customHeight="1">
      <c r="C61" s="22"/>
      <c r="D61" s="22"/>
      <c r="E61" s="22"/>
      <c r="F61" s="139"/>
      <c r="G61" s="139"/>
      <c r="H61" s="139"/>
      <c r="I61" s="139"/>
      <c r="J61" s="140"/>
    </row>
    <row r="62" spans="3:5" ht="12.75" customHeight="1">
      <c r="C62" s="22"/>
      <c r="D62" s="22"/>
      <c r="E62" s="22"/>
    </row>
    <row r="63" spans="3:5" ht="12.75" customHeight="1">
      <c r="C63" s="22"/>
      <c r="D63" s="22"/>
      <c r="E63" s="22"/>
    </row>
    <row r="64" spans="3:5" ht="12.75" customHeight="1">
      <c r="C64" s="22"/>
      <c r="D64" s="22"/>
      <c r="E64" s="22"/>
    </row>
    <row r="65" spans="3:5" ht="12.75" customHeight="1">
      <c r="C65" s="22"/>
      <c r="D65" s="22"/>
      <c r="E65" s="22"/>
    </row>
    <row r="66" spans="3:5" ht="12.75" customHeight="1">
      <c r="C66" s="22"/>
      <c r="D66" s="22"/>
      <c r="E66" s="22"/>
    </row>
    <row r="67" spans="3:5" ht="12.75" customHeight="1">
      <c r="C67" s="22"/>
      <c r="D67" s="22"/>
      <c r="E67" s="22"/>
    </row>
    <row r="68" spans="3:5" ht="12.75" customHeight="1">
      <c r="C68" s="22"/>
      <c r="D68" s="22"/>
      <c r="E68" s="22"/>
    </row>
    <row r="69" spans="3:5" ht="12.75" customHeight="1">
      <c r="C69" s="22"/>
      <c r="D69" s="22"/>
      <c r="E69" s="22"/>
    </row>
    <row r="70" spans="3:5" ht="12.75" customHeight="1">
      <c r="C70" s="22"/>
      <c r="D70" s="22"/>
      <c r="E70" s="22"/>
    </row>
    <row r="71" spans="3:5" ht="12.75" customHeight="1">
      <c r="C71" s="22"/>
      <c r="D71" s="22"/>
      <c r="E71" s="22"/>
    </row>
    <row r="72" spans="3:5" ht="12.75" customHeight="1">
      <c r="C72" s="22"/>
      <c r="D72" s="22"/>
      <c r="E72" s="22"/>
    </row>
    <row r="73" spans="3:5" ht="12.75" customHeight="1">
      <c r="C73" s="22"/>
      <c r="D73" s="22"/>
      <c r="E73" s="22"/>
    </row>
    <row r="74" spans="3:5" ht="12.75" customHeight="1">
      <c r="C74" s="22"/>
      <c r="D74" s="22"/>
      <c r="E74" s="22"/>
    </row>
    <row r="75" spans="3:5" ht="12.75" customHeight="1">
      <c r="C75" s="22"/>
      <c r="D75" s="22"/>
      <c r="E75" s="22"/>
    </row>
    <row r="76" spans="3:5" ht="12.75" customHeight="1">
      <c r="C76" s="22"/>
      <c r="D76" s="22"/>
      <c r="E76" s="22"/>
    </row>
    <row r="77" spans="3:5" ht="12.75" customHeight="1">
      <c r="C77" s="22"/>
      <c r="D77" s="22"/>
      <c r="E77" s="22"/>
    </row>
    <row r="78" spans="3:5" ht="12.75" customHeight="1">
      <c r="C78" s="22"/>
      <c r="D78" s="22"/>
      <c r="E78" s="22"/>
    </row>
    <row r="79" spans="3:5" ht="12.75" customHeight="1">
      <c r="C79" s="22"/>
      <c r="D79" s="22"/>
      <c r="E79" s="22"/>
    </row>
    <row r="80" spans="3:5" ht="12.75" customHeight="1">
      <c r="C80" s="22"/>
      <c r="D80" s="22"/>
      <c r="E80" s="22"/>
    </row>
    <row r="81" spans="3:5" ht="12.75" customHeight="1">
      <c r="C81" s="22"/>
      <c r="D81" s="22"/>
      <c r="E81" s="22"/>
    </row>
    <row r="82" spans="3:5" ht="12.75" customHeight="1">
      <c r="C82" s="22"/>
      <c r="D82" s="22"/>
      <c r="E82" s="22"/>
    </row>
    <row r="83" spans="3:5" ht="12.75" customHeight="1">
      <c r="C83" s="22"/>
      <c r="D83" s="22"/>
      <c r="E83" s="22"/>
    </row>
    <row r="84" spans="3:5" ht="12.75" customHeight="1">
      <c r="C84" s="22"/>
      <c r="D84" s="22"/>
      <c r="E84" s="22"/>
    </row>
    <row r="85" spans="3:5" ht="12.75" customHeight="1">
      <c r="C85" s="22"/>
      <c r="D85" s="22"/>
      <c r="E85" s="22"/>
    </row>
    <row r="86" spans="3:5" ht="12.75" customHeight="1">
      <c r="C86" s="22"/>
      <c r="D86" s="22"/>
      <c r="E86" s="22"/>
    </row>
    <row r="87" spans="3:5" ht="12.75" customHeight="1">
      <c r="C87" s="22"/>
      <c r="D87" s="22"/>
      <c r="E87" s="22"/>
    </row>
    <row r="88" spans="3:5" ht="12.75" customHeight="1">
      <c r="C88" s="22"/>
      <c r="D88" s="22"/>
      <c r="E88" s="22"/>
    </row>
    <row r="89" spans="3:5" ht="12.75" customHeight="1">
      <c r="C89" s="22"/>
      <c r="D89" s="22"/>
      <c r="E89" s="22"/>
    </row>
    <row r="90" spans="3:5" ht="12.75" customHeight="1">
      <c r="C90" s="22"/>
      <c r="D90" s="22"/>
      <c r="E90" s="22"/>
    </row>
    <row r="91" spans="3:5" ht="12.75" customHeight="1">
      <c r="C91" s="22"/>
      <c r="D91" s="22"/>
      <c r="E91" s="22"/>
    </row>
    <row r="92" spans="3:5" ht="12.75" customHeight="1">
      <c r="C92" s="22"/>
      <c r="D92" s="22"/>
      <c r="E92" s="22"/>
    </row>
    <row r="93" spans="3:5" ht="12.75" customHeight="1">
      <c r="C93" s="22"/>
      <c r="D93" s="22"/>
      <c r="E93" s="22"/>
    </row>
    <row r="94" spans="3:5" ht="12.75" customHeight="1">
      <c r="C94" s="22"/>
      <c r="D94" s="22"/>
      <c r="E94" s="22"/>
    </row>
    <row r="95" spans="3:5" ht="12.75" customHeight="1">
      <c r="C95" s="22"/>
      <c r="D95" s="22"/>
      <c r="E95" s="22"/>
    </row>
    <row r="96" spans="3:5" ht="12.75" customHeight="1">
      <c r="C96" s="22"/>
      <c r="D96" s="22"/>
      <c r="E96" s="22"/>
    </row>
    <row r="97" spans="3:5" ht="12.75" customHeight="1">
      <c r="C97" s="22"/>
      <c r="D97" s="22"/>
      <c r="E97" s="22"/>
    </row>
    <row r="98" spans="3:5" ht="12.75" customHeight="1">
      <c r="C98" s="22"/>
      <c r="D98" s="22"/>
      <c r="E98" s="22"/>
    </row>
    <row r="99" spans="3:5" ht="12.75" customHeight="1">
      <c r="C99" s="22"/>
      <c r="D99" s="22"/>
      <c r="E99" s="22"/>
    </row>
    <row r="100" spans="3:5" ht="12.75" customHeight="1">
      <c r="C100" s="22"/>
      <c r="D100" s="22"/>
      <c r="E100" s="22"/>
    </row>
    <row r="101" spans="3:5" ht="12.75" customHeight="1">
      <c r="C101" s="22"/>
      <c r="D101" s="22"/>
      <c r="E101" s="22"/>
    </row>
    <row r="102" spans="3:5" ht="12.75" customHeight="1">
      <c r="C102" s="22"/>
      <c r="D102" s="22"/>
      <c r="E102" s="22"/>
    </row>
    <row r="103" spans="3:5" ht="12.75" customHeight="1">
      <c r="C103" s="22"/>
      <c r="D103" s="22"/>
      <c r="E103" s="22"/>
    </row>
    <row r="104" spans="3:5" ht="12.75" customHeight="1">
      <c r="C104" s="22"/>
      <c r="D104" s="22"/>
      <c r="E104" s="22"/>
    </row>
    <row r="105" spans="3:5" ht="12.75" customHeight="1">
      <c r="C105" s="22"/>
      <c r="D105" s="22"/>
      <c r="E105" s="22"/>
    </row>
    <row r="106" spans="3:5" ht="12.75" customHeight="1">
      <c r="C106" s="22"/>
      <c r="D106" s="22"/>
      <c r="E106" s="22"/>
    </row>
    <row r="107" spans="3:5" ht="12.75" customHeight="1">
      <c r="C107" s="22"/>
      <c r="D107" s="22"/>
      <c r="E107" s="22"/>
    </row>
    <row r="108" spans="3:5" ht="12.75" customHeight="1">
      <c r="C108" s="22"/>
      <c r="D108" s="22"/>
      <c r="E108" s="22"/>
    </row>
    <row r="109" spans="3:5" ht="12.75" customHeight="1">
      <c r="C109" s="22"/>
      <c r="D109" s="22"/>
      <c r="E109" s="22"/>
    </row>
    <row r="110" spans="3:5" ht="12.75" customHeight="1">
      <c r="C110" s="22"/>
      <c r="D110" s="22"/>
      <c r="E110" s="22"/>
    </row>
    <row r="111" spans="3:5" ht="12.75" customHeight="1">
      <c r="C111" s="22"/>
      <c r="D111" s="22"/>
      <c r="E111" s="22"/>
    </row>
    <row r="112" spans="3:5" ht="12.75" customHeight="1">
      <c r="C112" s="22"/>
      <c r="D112" s="22"/>
      <c r="E112" s="22"/>
    </row>
    <row r="113" spans="3:5" ht="12.75" customHeight="1">
      <c r="C113" s="22"/>
      <c r="D113" s="22"/>
      <c r="E113" s="22"/>
    </row>
    <row r="114" spans="3:5" ht="12.75" customHeight="1">
      <c r="C114" s="22"/>
      <c r="D114" s="22"/>
      <c r="E114" s="22"/>
    </row>
    <row r="115" spans="3:5" ht="12.75" customHeight="1">
      <c r="C115" s="22"/>
      <c r="D115" s="22"/>
      <c r="E115" s="22"/>
    </row>
    <row r="116" spans="3:5" ht="12.75" customHeight="1">
      <c r="C116" s="22"/>
      <c r="D116" s="22"/>
      <c r="E116" s="22"/>
    </row>
    <row r="117" spans="3:5" ht="12.75" customHeight="1">
      <c r="C117" s="22"/>
      <c r="D117" s="22"/>
      <c r="E117" s="22"/>
    </row>
    <row r="118" spans="3:5" ht="12.75" customHeight="1">
      <c r="C118" s="22"/>
      <c r="D118" s="22"/>
      <c r="E118" s="22"/>
    </row>
    <row r="119" spans="3:5" ht="12.75" customHeight="1">
      <c r="C119" s="22"/>
      <c r="D119" s="22"/>
      <c r="E119" s="22"/>
    </row>
    <row r="120" spans="3:5" ht="12.75" customHeight="1">
      <c r="C120" s="22"/>
      <c r="D120" s="22"/>
      <c r="E120" s="22"/>
    </row>
    <row r="121" spans="3:5" ht="12.75" customHeight="1">
      <c r="C121" s="22"/>
      <c r="D121" s="22"/>
      <c r="E121" s="22"/>
    </row>
    <row r="122" spans="3:5" ht="12.75" customHeight="1">
      <c r="C122" s="22"/>
      <c r="D122" s="22"/>
      <c r="E122" s="22"/>
    </row>
    <row r="123" spans="3:5" ht="12.75" customHeight="1">
      <c r="C123" s="22"/>
      <c r="D123" s="22"/>
      <c r="E123" s="22"/>
    </row>
    <row r="124" spans="3:5" ht="12.75" customHeight="1">
      <c r="C124" s="22"/>
      <c r="D124" s="22"/>
      <c r="E124" s="22"/>
    </row>
    <row r="125" spans="3:5" ht="12.75" customHeight="1">
      <c r="C125" s="22"/>
      <c r="D125" s="22"/>
      <c r="E125" s="22"/>
    </row>
    <row r="126" spans="3:5" ht="12.75" customHeight="1">
      <c r="C126" s="22"/>
      <c r="D126" s="22"/>
      <c r="E126" s="22"/>
    </row>
    <row r="127" spans="3:5" ht="12.75" customHeight="1">
      <c r="C127" s="22"/>
      <c r="D127" s="22"/>
      <c r="E127" s="22"/>
    </row>
    <row r="128" spans="3:5" ht="12.75" customHeight="1">
      <c r="C128" s="22"/>
      <c r="D128" s="22"/>
      <c r="E128" s="22"/>
    </row>
    <row r="129" spans="3:5" ht="12.75" customHeight="1">
      <c r="C129" s="22"/>
      <c r="D129" s="22"/>
      <c r="E129" s="22"/>
    </row>
    <row r="130" spans="3:5" ht="12.75" customHeight="1">
      <c r="C130" s="22"/>
      <c r="D130" s="22"/>
      <c r="E130" s="22"/>
    </row>
    <row r="131" spans="3:5" ht="12.75" customHeight="1">
      <c r="C131" s="22"/>
      <c r="D131" s="22"/>
      <c r="E131" s="22"/>
    </row>
    <row r="132" spans="3:5" ht="12.75" customHeight="1">
      <c r="C132" s="22"/>
      <c r="D132" s="22"/>
      <c r="E132" s="22"/>
    </row>
    <row r="133" spans="3:5" ht="12.75" customHeight="1">
      <c r="C133" s="22"/>
      <c r="D133" s="22"/>
      <c r="E133" s="22"/>
    </row>
    <row r="134" spans="3:5" ht="12.75" customHeight="1">
      <c r="C134" s="22"/>
      <c r="D134" s="22"/>
      <c r="E134" s="22"/>
    </row>
    <row r="135" spans="3:5" ht="12.75" customHeight="1">
      <c r="C135" s="22"/>
      <c r="D135" s="22"/>
      <c r="E135" s="22"/>
    </row>
    <row r="136" spans="3:5" ht="12.75" customHeight="1">
      <c r="C136" s="22"/>
      <c r="D136" s="22"/>
      <c r="E136" s="22"/>
    </row>
    <row r="137" spans="3:5" ht="12.75" customHeight="1">
      <c r="C137" s="22"/>
      <c r="D137" s="22"/>
      <c r="E137" s="22"/>
    </row>
    <row r="138" spans="3:5" ht="12.75" customHeight="1">
      <c r="C138" s="22"/>
      <c r="D138" s="22"/>
      <c r="E138" s="22"/>
    </row>
    <row r="139" spans="3:5" ht="12.75" customHeight="1">
      <c r="C139" s="22"/>
      <c r="D139" s="22"/>
      <c r="E139" s="22"/>
    </row>
    <row r="140" spans="3:5" ht="12.75" customHeight="1">
      <c r="C140" s="22"/>
      <c r="D140" s="22"/>
      <c r="E140" s="22"/>
    </row>
    <row r="141" spans="3:5" ht="12.75" customHeight="1">
      <c r="C141" s="22"/>
      <c r="D141" s="22"/>
      <c r="E141" s="22"/>
    </row>
    <row r="142" spans="3:5" ht="12.75" customHeight="1">
      <c r="C142" s="22"/>
      <c r="D142" s="22"/>
      <c r="E142" s="22"/>
    </row>
    <row r="143" spans="3:5" ht="12.75" customHeight="1">
      <c r="C143" s="22"/>
      <c r="D143" s="22"/>
      <c r="E143" s="22"/>
    </row>
    <row r="144" spans="3:5" ht="12.75" customHeight="1">
      <c r="C144" s="22"/>
      <c r="D144" s="22"/>
      <c r="E144" s="22"/>
    </row>
    <row r="145" spans="3:5" ht="12.75" customHeight="1">
      <c r="C145" s="22"/>
      <c r="D145" s="22"/>
      <c r="E145" s="22"/>
    </row>
    <row r="146" spans="3:5" ht="12.75" customHeight="1">
      <c r="C146" s="22"/>
      <c r="D146" s="22"/>
      <c r="E146" s="22"/>
    </row>
    <row r="147" spans="3:5" ht="12.75" customHeight="1">
      <c r="C147" s="22"/>
      <c r="D147" s="22"/>
      <c r="E147" s="22"/>
    </row>
    <row r="148" spans="3:5" ht="12.75" customHeight="1">
      <c r="C148" s="22"/>
      <c r="D148" s="22"/>
      <c r="E148" s="22"/>
    </row>
    <row r="149" spans="3:5" ht="12.75" customHeight="1">
      <c r="C149" s="22"/>
      <c r="D149" s="22"/>
      <c r="E149" s="22"/>
    </row>
    <row r="150" spans="3:5" ht="12.75" customHeight="1">
      <c r="C150" s="22"/>
      <c r="D150" s="22"/>
      <c r="E150" s="22"/>
    </row>
    <row r="151" spans="3:5" ht="12.75" customHeight="1">
      <c r="C151" s="22"/>
      <c r="D151" s="22"/>
      <c r="E151" s="22"/>
    </row>
    <row r="152" spans="3:5" ht="12.75" customHeight="1">
      <c r="C152" s="22"/>
      <c r="D152" s="22"/>
      <c r="E152" s="22"/>
    </row>
    <row r="153" spans="3:5" ht="12.75" customHeight="1">
      <c r="C153" s="22"/>
      <c r="D153" s="22"/>
      <c r="E153" s="22"/>
    </row>
    <row r="154" spans="3:5" ht="12.75" customHeight="1">
      <c r="C154" s="22"/>
      <c r="D154" s="22"/>
      <c r="E154" s="22"/>
    </row>
    <row r="155" spans="3:5" ht="12.75" customHeight="1">
      <c r="C155" s="22"/>
      <c r="D155" s="22"/>
      <c r="E155" s="22"/>
    </row>
    <row r="156" spans="3:5" ht="12.75" customHeight="1">
      <c r="C156" s="22"/>
      <c r="D156" s="22"/>
      <c r="E156" s="22"/>
    </row>
    <row r="157" spans="3:5" ht="12.75" customHeight="1">
      <c r="C157" s="22"/>
      <c r="D157" s="22"/>
      <c r="E157" s="22"/>
    </row>
    <row r="158" spans="3:5" ht="12.75" customHeight="1">
      <c r="C158" s="22"/>
      <c r="D158" s="22"/>
      <c r="E158" s="22"/>
    </row>
    <row r="159" spans="3:5" ht="12.75" customHeight="1">
      <c r="C159" s="22"/>
      <c r="D159" s="22"/>
      <c r="E159" s="22"/>
    </row>
    <row r="160" spans="3:5" ht="12.75" customHeight="1">
      <c r="C160" s="22"/>
      <c r="D160" s="22"/>
      <c r="E160" s="22"/>
    </row>
    <row r="161" spans="3:5" ht="12.75" customHeight="1">
      <c r="C161" s="22"/>
      <c r="D161" s="22"/>
      <c r="E161" s="22"/>
    </row>
    <row r="162" spans="3:5" ht="12.75" customHeight="1">
      <c r="C162" s="22"/>
      <c r="D162" s="22"/>
      <c r="E162" s="22"/>
    </row>
    <row r="163" spans="3:5" ht="12.75" customHeight="1">
      <c r="C163" s="22"/>
      <c r="D163" s="22"/>
      <c r="E163" s="22"/>
    </row>
    <row r="164" spans="3:5" ht="12.75" customHeight="1">
      <c r="C164" s="22"/>
      <c r="D164" s="22"/>
      <c r="E164" s="22"/>
    </row>
    <row r="165" spans="3:5" ht="12.75" customHeight="1">
      <c r="C165" s="22"/>
      <c r="D165" s="22"/>
      <c r="E165" s="22"/>
    </row>
    <row r="166" spans="3:5" ht="12.75" customHeight="1">
      <c r="C166" s="22"/>
      <c r="D166" s="22"/>
      <c r="E166" s="22"/>
    </row>
    <row r="167" spans="3:5" ht="12.75" customHeight="1">
      <c r="C167" s="22"/>
      <c r="D167" s="22"/>
      <c r="E167" s="22"/>
    </row>
    <row r="168" spans="3:5" ht="12.75" customHeight="1">
      <c r="C168" s="22"/>
      <c r="D168" s="22"/>
      <c r="E168" s="22"/>
    </row>
    <row r="169" spans="3:5" ht="12.75" customHeight="1">
      <c r="C169" s="22"/>
      <c r="D169" s="22"/>
      <c r="E169" s="22"/>
    </row>
    <row r="170" spans="3:5" ht="12.75" customHeight="1">
      <c r="C170" s="22"/>
      <c r="D170" s="22"/>
      <c r="E170" s="22"/>
    </row>
    <row r="171" spans="3:5" ht="12.75" customHeight="1">
      <c r="C171" s="22"/>
      <c r="D171" s="22"/>
      <c r="E171" s="22"/>
    </row>
    <row r="172" spans="3:5" ht="12.75" customHeight="1">
      <c r="C172" s="22"/>
      <c r="D172" s="22"/>
      <c r="E172" s="22"/>
    </row>
    <row r="173" spans="3:5" ht="12.75" customHeight="1">
      <c r="C173" s="22"/>
      <c r="D173" s="22"/>
      <c r="E173" s="22"/>
    </row>
    <row r="174" spans="3:5" ht="12.75" customHeight="1">
      <c r="C174" s="22"/>
      <c r="D174" s="22"/>
      <c r="E174" s="22"/>
    </row>
    <row r="175" spans="3:5" ht="12.75" customHeight="1">
      <c r="C175" s="22"/>
      <c r="D175" s="22"/>
      <c r="E175" s="22"/>
    </row>
    <row r="176" spans="3:5" ht="12.75" customHeight="1">
      <c r="C176" s="22"/>
      <c r="D176" s="22"/>
      <c r="E176" s="22"/>
    </row>
    <row r="177" spans="3:5" ht="12.75" customHeight="1">
      <c r="C177" s="22"/>
      <c r="D177" s="22"/>
      <c r="E177" s="22"/>
    </row>
    <row r="178" spans="3:5" ht="12.75" customHeight="1">
      <c r="C178" s="22"/>
      <c r="D178" s="22"/>
      <c r="E178" s="22"/>
    </row>
    <row r="179" spans="3:5" ht="12.75" customHeight="1">
      <c r="C179" s="22"/>
      <c r="D179" s="22"/>
      <c r="E179" s="22"/>
    </row>
    <row r="180" spans="3:5" ht="12.75" customHeight="1">
      <c r="C180" s="22"/>
      <c r="D180" s="22"/>
      <c r="E180" s="22"/>
    </row>
    <row r="181" spans="3:5" ht="12.75" customHeight="1">
      <c r="C181" s="22"/>
      <c r="D181" s="22"/>
      <c r="E181" s="22"/>
    </row>
    <row r="182" spans="3:5" ht="12.75" customHeight="1">
      <c r="C182" s="22"/>
      <c r="D182" s="22"/>
      <c r="E182" s="22"/>
    </row>
    <row r="183" spans="3:5" ht="12.75" customHeight="1">
      <c r="C183" s="22"/>
      <c r="D183" s="22"/>
      <c r="E183" s="22"/>
    </row>
    <row r="184" spans="3:5" ht="12.75" customHeight="1">
      <c r="C184" s="22"/>
      <c r="D184" s="22"/>
      <c r="E184" s="22"/>
    </row>
    <row r="185" spans="3:5" ht="12.75" customHeight="1">
      <c r="C185" s="22"/>
      <c r="D185" s="22"/>
      <c r="E185" s="22"/>
    </row>
    <row r="186" spans="3:5" ht="12.75" customHeight="1">
      <c r="C186" s="22"/>
      <c r="D186" s="22"/>
      <c r="E186" s="22"/>
    </row>
    <row r="187" spans="3:5" ht="12.75" customHeight="1">
      <c r="C187" s="22"/>
      <c r="D187" s="22"/>
      <c r="E187" s="22"/>
    </row>
    <row r="188" spans="3:5" ht="12.75" customHeight="1">
      <c r="C188" s="22"/>
      <c r="D188" s="22"/>
      <c r="E188" s="22"/>
    </row>
    <row r="189" spans="3:5" ht="12.75" customHeight="1">
      <c r="C189" s="22"/>
      <c r="D189" s="22"/>
      <c r="E189" s="22"/>
    </row>
    <row r="190" spans="3:5" ht="12.75" customHeight="1">
      <c r="C190" s="22"/>
      <c r="D190" s="22"/>
      <c r="E190" s="22"/>
    </row>
    <row r="191" spans="3:5" ht="12.75" customHeight="1">
      <c r="C191" s="22"/>
      <c r="D191" s="22"/>
      <c r="E191" s="22"/>
    </row>
    <row r="192" spans="3:5" ht="12.75" customHeight="1">
      <c r="C192" s="22"/>
      <c r="D192" s="22"/>
      <c r="E192" s="22"/>
    </row>
    <row r="193" spans="3:5" ht="12.75" customHeight="1">
      <c r="C193" s="22"/>
      <c r="D193" s="22"/>
      <c r="E193" s="22"/>
    </row>
    <row r="194" spans="3:5" ht="12.75" customHeight="1">
      <c r="C194" s="22"/>
      <c r="D194" s="22"/>
      <c r="E194" s="22"/>
    </row>
    <row r="195" spans="3:5" ht="12.75" customHeight="1">
      <c r="C195" s="22"/>
      <c r="D195" s="22"/>
      <c r="E195" s="22"/>
    </row>
    <row r="196" spans="3:5" ht="12.75" customHeight="1">
      <c r="C196" s="22"/>
      <c r="D196" s="22"/>
      <c r="E196" s="22"/>
    </row>
    <row r="197" spans="3:5" ht="12.75" customHeight="1">
      <c r="C197" s="22"/>
      <c r="D197" s="22"/>
      <c r="E197" s="22"/>
    </row>
    <row r="198" spans="3:5" ht="12.75" customHeight="1">
      <c r="C198" s="22"/>
      <c r="D198" s="22"/>
      <c r="E198" s="22"/>
    </row>
    <row r="199" spans="3:5" ht="12.75" customHeight="1">
      <c r="C199" s="22"/>
      <c r="D199" s="22"/>
      <c r="E199" s="22"/>
    </row>
    <row r="200" spans="3:5" ht="12.75" customHeight="1">
      <c r="C200" s="22"/>
      <c r="D200" s="22"/>
      <c r="E200" s="22"/>
    </row>
    <row r="201" spans="3:5" ht="12.75" customHeight="1">
      <c r="C201" s="22"/>
      <c r="D201" s="22"/>
      <c r="E201" s="22"/>
    </row>
    <row r="202" spans="3:5" ht="12.75" customHeight="1">
      <c r="C202" s="22"/>
      <c r="D202" s="22"/>
      <c r="E202" s="22"/>
    </row>
    <row r="203" spans="3:5" ht="12.75" customHeight="1">
      <c r="C203" s="22"/>
      <c r="D203" s="22"/>
      <c r="E203" s="22"/>
    </row>
    <row r="204" spans="3:5" ht="12.75" customHeight="1">
      <c r="C204" s="22"/>
      <c r="D204" s="22"/>
      <c r="E204" s="22"/>
    </row>
    <row r="205" spans="3:5" ht="12.75" customHeight="1">
      <c r="C205" s="22"/>
      <c r="D205" s="22"/>
      <c r="E205" s="22"/>
    </row>
    <row r="206" spans="3:5" ht="12.75" customHeight="1">
      <c r="C206" s="22"/>
      <c r="D206" s="22"/>
      <c r="E206" s="22"/>
    </row>
    <row r="207" spans="3:5" ht="12.75" customHeight="1">
      <c r="C207" s="22"/>
      <c r="D207" s="22"/>
      <c r="E207" s="22"/>
    </row>
    <row r="208" spans="3:5" ht="12.75" customHeight="1">
      <c r="C208" s="22"/>
      <c r="D208" s="22"/>
      <c r="E208" s="22"/>
    </row>
    <row r="209" spans="3:5" ht="12.75" customHeight="1">
      <c r="C209" s="22"/>
      <c r="D209" s="22"/>
      <c r="E209" s="22"/>
    </row>
    <row r="210" spans="3:5" ht="12.75" customHeight="1">
      <c r="C210" s="22"/>
      <c r="D210" s="22"/>
      <c r="E210" s="22"/>
    </row>
    <row r="211" spans="3:5" ht="12.75" customHeight="1">
      <c r="C211" s="22"/>
      <c r="D211" s="22"/>
      <c r="E211" s="22"/>
    </row>
    <row r="212" spans="3:5" ht="12.75" customHeight="1">
      <c r="C212" s="22"/>
      <c r="D212" s="22"/>
      <c r="E212" s="22"/>
    </row>
    <row r="213" spans="3:5" ht="12.75" customHeight="1">
      <c r="C213" s="22"/>
      <c r="D213" s="22"/>
      <c r="E213" s="22"/>
    </row>
    <row r="214" spans="3:5" ht="12.75" customHeight="1">
      <c r="C214" s="22"/>
      <c r="D214" s="22"/>
      <c r="E214" s="22"/>
    </row>
    <row r="215" spans="3:5" ht="12.75" customHeight="1">
      <c r="C215" s="22"/>
      <c r="D215" s="22"/>
      <c r="E215" s="22"/>
    </row>
    <row r="216" spans="3:5" ht="12.75" customHeight="1">
      <c r="C216" s="22"/>
      <c r="D216" s="22"/>
      <c r="E216" s="22"/>
    </row>
    <row r="217" spans="3:5" ht="12.75" customHeight="1">
      <c r="C217" s="22"/>
      <c r="D217" s="22"/>
      <c r="E217" s="22"/>
    </row>
    <row r="218" spans="3:5" ht="12.75" customHeight="1">
      <c r="C218" s="22"/>
      <c r="D218" s="22"/>
      <c r="E218" s="22"/>
    </row>
    <row r="219" spans="3:5" ht="12.75" customHeight="1">
      <c r="C219" s="22"/>
      <c r="D219" s="22"/>
      <c r="E219" s="22"/>
    </row>
    <row r="220" spans="3:5" ht="12.75" customHeight="1">
      <c r="C220" s="22"/>
      <c r="D220" s="22"/>
      <c r="E220" s="22"/>
    </row>
    <row r="221" spans="3:5" ht="12.75" customHeight="1">
      <c r="C221" s="22"/>
      <c r="D221" s="22"/>
      <c r="E221" s="22"/>
    </row>
    <row r="222" spans="3:5" ht="12.75" customHeight="1">
      <c r="C222" s="22"/>
      <c r="D222" s="22"/>
      <c r="E222" s="22"/>
    </row>
    <row r="223" spans="3:5" ht="12.75" customHeight="1">
      <c r="C223" s="22"/>
      <c r="D223" s="22"/>
      <c r="E223" s="22"/>
    </row>
    <row r="224" spans="3:5" ht="12.75" customHeight="1">
      <c r="C224" s="22"/>
      <c r="D224" s="22"/>
      <c r="E224" s="22"/>
    </row>
    <row r="225" spans="3:5" ht="12.75" customHeight="1">
      <c r="C225" s="22"/>
      <c r="D225" s="22"/>
      <c r="E225" s="22"/>
    </row>
    <row r="226" spans="3:5" ht="12.75" customHeight="1">
      <c r="C226" s="22"/>
      <c r="D226" s="22"/>
      <c r="E226" s="22"/>
    </row>
    <row r="227" spans="3:5" ht="12.75" customHeight="1">
      <c r="C227" s="22"/>
      <c r="D227" s="22"/>
      <c r="E227" s="22"/>
    </row>
    <row r="228" spans="3:5" ht="12.75" customHeight="1">
      <c r="C228" s="22"/>
      <c r="D228" s="22"/>
      <c r="E228" s="22"/>
    </row>
    <row r="229" spans="3:5" ht="12.75" customHeight="1">
      <c r="C229" s="22"/>
      <c r="D229" s="22"/>
      <c r="E229" s="22"/>
    </row>
    <row r="230" spans="3:5" ht="12.75" customHeight="1">
      <c r="C230" s="22"/>
      <c r="D230" s="22"/>
      <c r="E230" s="22"/>
    </row>
    <row r="231" spans="3:5" ht="12.75" customHeight="1">
      <c r="C231" s="22"/>
      <c r="D231" s="22"/>
      <c r="E231" s="22"/>
    </row>
    <row r="232" spans="3:5" ht="12.75" customHeight="1">
      <c r="C232" s="22"/>
      <c r="D232" s="22"/>
      <c r="E232" s="22"/>
    </row>
    <row r="233" spans="3:5" ht="12.75" customHeight="1">
      <c r="C233" s="22"/>
      <c r="D233" s="22"/>
      <c r="E233" s="22"/>
    </row>
    <row r="234" spans="3:5" ht="12.75" customHeight="1">
      <c r="C234" s="22"/>
      <c r="D234" s="22"/>
      <c r="E234" s="22"/>
    </row>
    <row r="235" spans="3:5" ht="12.75" customHeight="1">
      <c r="C235" s="22"/>
      <c r="D235" s="22"/>
      <c r="E235" s="22"/>
    </row>
    <row r="236" spans="3:5" ht="12.75" customHeight="1">
      <c r="C236" s="22"/>
      <c r="D236" s="22"/>
      <c r="E236" s="22"/>
    </row>
    <row r="237" spans="3:5" ht="12.75" customHeight="1">
      <c r="C237" s="22"/>
      <c r="D237" s="22"/>
      <c r="E237" s="22"/>
    </row>
    <row r="238" spans="3:5" ht="12.75" customHeight="1">
      <c r="C238" s="22"/>
      <c r="D238" s="22"/>
      <c r="E238" s="22"/>
    </row>
    <row r="239" spans="3:5" ht="12.75" customHeight="1">
      <c r="C239" s="22"/>
      <c r="D239" s="22"/>
      <c r="E239" s="22"/>
    </row>
    <row r="240" spans="3:5" ht="12.75" customHeight="1">
      <c r="C240" s="22"/>
      <c r="D240" s="22"/>
      <c r="E240" s="22"/>
    </row>
    <row r="241" spans="3:5" ht="12.75" customHeight="1">
      <c r="C241" s="22"/>
      <c r="D241" s="22"/>
      <c r="E241" s="22"/>
    </row>
    <row r="242" spans="3:5" ht="12.75" customHeight="1">
      <c r="C242" s="22"/>
      <c r="D242" s="22"/>
      <c r="E242" s="22"/>
    </row>
    <row r="243" spans="3:5" ht="12.75" customHeight="1">
      <c r="C243" s="22"/>
      <c r="D243" s="22"/>
      <c r="E243" s="22"/>
    </row>
    <row r="244" spans="3:5" ht="12.75" customHeight="1">
      <c r="C244" s="22"/>
      <c r="D244" s="22"/>
      <c r="E244" s="22"/>
    </row>
    <row r="245" spans="3:5" ht="12.75" customHeight="1">
      <c r="C245" s="22"/>
      <c r="D245" s="22"/>
      <c r="E245" s="22"/>
    </row>
    <row r="246" spans="3:5" ht="12.75" customHeight="1">
      <c r="C246" s="22"/>
      <c r="D246" s="22"/>
      <c r="E246" s="22"/>
    </row>
    <row r="247" spans="3:5" ht="12.75" customHeight="1">
      <c r="C247" s="22"/>
      <c r="D247" s="22"/>
      <c r="E247" s="22"/>
    </row>
    <row r="248" spans="3:5" ht="12.75" customHeight="1">
      <c r="C248" s="22"/>
      <c r="D248" s="22"/>
      <c r="E248" s="22"/>
    </row>
    <row r="249" spans="3:5" ht="12.75" customHeight="1">
      <c r="C249" s="22"/>
      <c r="D249" s="22"/>
      <c r="E249" s="22"/>
    </row>
    <row r="250" spans="3:5" ht="12.75" customHeight="1">
      <c r="C250" s="22"/>
      <c r="D250" s="22"/>
      <c r="E250" s="22"/>
    </row>
    <row r="251" spans="3:5" ht="12.75" customHeight="1">
      <c r="C251" s="22"/>
      <c r="D251" s="22"/>
      <c r="E251" s="22"/>
    </row>
    <row r="252" spans="3:5" ht="12.75" customHeight="1">
      <c r="C252" s="22"/>
      <c r="D252" s="22"/>
      <c r="E252" s="22"/>
    </row>
    <row r="253" spans="3:5" ht="12.75" customHeight="1">
      <c r="C253" s="22"/>
      <c r="D253" s="22"/>
      <c r="E253" s="22"/>
    </row>
    <row r="254" spans="3:5" ht="12.75" customHeight="1">
      <c r="C254" s="22"/>
      <c r="D254" s="22"/>
      <c r="E254" s="22"/>
    </row>
    <row r="255" spans="3:5" ht="12.75" customHeight="1">
      <c r="C255" s="22"/>
      <c r="D255" s="22"/>
      <c r="E255" s="22"/>
    </row>
    <row r="256" spans="3:5" ht="12.75" customHeight="1">
      <c r="C256" s="22"/>
      <c r="D256" s="22"/>
      <c r="E256" s="22"/>
    </row>
    <row r="257" spans="3:5" ht="12.75" customHeight="1">
      <c r="C257" s="22"/>
      <c r="D257" s="22"/>
      <c r="E257" s="22"/>
    </row>
    <row r="258" spans="3:5" ht="12.75" customHeight="1">
      <c r="C258" s="22"/>
      <c r="D258" s="22"/>
      <c r="E258" s="22"/>
    </row>
    <row r="259" spans="3:5" ht="12.75" customHeight="1">
      <c r="C259" s="22"/>
      <c r="D259" s="22"/>
      <c r="E259" s="22"/>
    </row>
    <row r="260" spans="3:5" ht="12.75" customHeight="1">
      <c r="C260" s="22"/>
      <c r="D260" s="22"/>
      <c r="E260" s="22"/>
    </row>
    <row r="261" spans="3:5" ht="12.75" customHeight="1">
      <c r="C261" s="22"/>
      <c r="D261" s="22"/>
      <c r="E261" s="22"/>
    </row>
    <row r="262" spans="3:5" ht="12.75" customHeight="1">
      <c r="C262" s="22"/>
      <c r="D262" s="22"/>
      <c r="E262" s="22"/>
    </row>
    <row r="263" spans="3:5" ht="12.75" customHeight="1">
      <c r="C263" s="22"/>
      <c r="D263" s="22"/>
      <c r="E263" s="22"/>
    </row>
    <row r="264" spans="3:5" ht="12.75" customHeight="1">
      <c r="C264" s="22"/>
      <c r="D264" s="22"/>
      <c r="E264" s="22"/>
    </row>
    <row r="265" spans="3:5" ht="12.75" customHeight="1">
      <c r="C265" s="22"/>
      <c r="D265" s="22"/>
      <c r="E265" s="22"/>
    </row>
    <row r="266" spans="3:5" ht="12.75" customHeight="1">
      <c r="C266" s="22"/>
      <c r="D266" s="22"/>
      <c r="E266" s="22"/>
    </row>
    <row r="267" spans="3:5" ht="12.75" customHeight="1">
      <c r="C267" s="22"/>
      <c r="D267" s="22"/>
      <c r="E267" s="22"/>
    </row>
    <row r="268" spans="3:5" ht="12.75" customHeight="1">
      <c r="C268" s="22"/>
      <c r="D268" s="22"/>
      <c r="E268" s="22"/>
    </row>
    <row r="269" spans="3:5" ht="12.75" customHeight="1">
      <c r="C269" s="22"/>
      <c r="D269" s="22"/>
      <c r="E269" s="22"/>
    </row>
    <row r="270" spans="3:5" ht="12.75" customHeight="1">
      <c r="C270" s="22"/>
      <c r="D270" s="22"/>
      <c r="E270" s="22"/>
    </row>
    <row r="271" spans="3:5" ht="12.75" customHeight="1">
      <c r="C271" s="22"/>
      <c r="D271" s="22"/>
      <c r="E271" s="22"/>
    </row>
    <row r="272" spans="3:5" ht="12.75" customHeight="1">
      <c r="C272" s="22"/>
      <c r="D272" s="22"/>
      <c r="E272" s="22"/>
    </row>
    <row r="273" spans="3:5" ht="12.75" customHeight="1">
      <c r="C273" s="22"/>
      <c r="D273" s="22"/>
      <c r="E273" s="22"/>
    </row>
    <row r="274" spans="3:5" ht="12.75" customHeight="1">
      <c r="C274" s="22"/>
      <c r="D274" s="22"/>
      <c r="E274" s="22"/>
    </row>
    <row r="275" spans="3:5" ht="12.75" customHeight="1">
      <c r="C275" s="22"/>
      <c r="D275" s="22"/>
      <c r="E275" s="22"/>
    </row>
    <row r="276" spans="3:5" ht="12.75" customHeight="1">
      <c r="C276" s="22"/>
      <c r="D276" s="22"/>
      <c r="E276" s="22"/>
    </row>
    <row r="277" spans="3:5" ht="12.75" customHeight="1">
      <c r="C277" s="22"/>
      <c r="D277" s="22"/>
      <c r="E277" s="22"/>
    </row>
    <row r="278" spans="3:5" ht="12.75" customHeight="1">
      <c r="C278" s="22"/>
      <c r="D278" s="22"/>
      <c r="E278" s="22"/>
    </row>
    <row r="279" spans="3:5" ht="12.75" customHeight="1">
      <c r="C279" s="22"/>
      <c r="D279" s="22"/>
      <c r="E279" s="22"/>
    </row>
    <row r="280" spans="3:5" ht="12.75" customHeight="1">
      <c r="C280" s="22"/>
      <c r="D280" s="22"/>
      <c r="E280" s="22"/>
    </row>
    <row r="281" spans="3:5" ht="12.75" customHeight="1">
      <c r="C281" s="22"/>
      <c r="D281" s="22"/>
      <c r="E281" s="22"/>
    </row>
    <row r="282" spans="3:5" ht="12.75" customHeight="1">
      <c r="C282" s="22"/>
      <c r="D282" s="22"/>
      <c r="E282" s="22"/>
    </row>
    <row r="283" spans="3:5" ht="12.75" customHeight="1">
      <c r="C283" s="22"/>
      <c r="D283" s="22"/>
      <c r="E283" s="22"/>
    </row>
    <row r="284" spans="3:5" ht="12.75" customHeight="1">
      <c r="C284" s="22"/>
      <c r="D284" s="22"/>
      <c r="E284" s="22"/>
    </row>
    <row r="285" spans="3:5" ht="12.75" customHeight="1">
      <c r="C285" s="22"/>
      <c r="D285" s="22"/>
      <c r="E285" s="22"/>
    </row>
    <row r="286" spans="3:5" ht="12.75" customHeight="1">
      <c r="C286" s="22"/>
      <c r="D286" s="22"/>
      <c r="E286" s="22"/>
    </row>
    <row r="287" spans="3:5" ht="12.75" customHeight="1">
      <c r="C287" s="22"/>
      <c r="D287" s="22"/>
      <c r="E287" s="22"/>
    </row>
    <row r="288" spans="3:5" ht="12.75" customHeight="1">
      <c r="C288" s="22"/>
      <c r="D288" s="22"/>
      <c r="E288" s="22"/>
    </row>
    <row r="289" spans="3:5" ht="12.75" customHeight="1">
      <c r="C289" s="22"/>
      <c r="D289" s="22"/>
      <c r="E289" s="22"/>
    </row>
    <row r="290" spans="3:5" ht="12.75" customHeight="1">
      <c r="C290" s="22"/>
      <c r="D290" s="22"/>
      <c r="E290" s="22"/>
    </row>
    <row r="291" spans="3:5" ht="12.75" customHeight="1">
      <c r="C291" s="22"/>
      <c r="D291" s="22"/>
      <c r="E291" s="22"/>
    </row>
    <row r="292" spans="3:5" ht="12.75" customHeight="1">
      <c r="C292" s="22"/>
      <c r="D292" s="22"/>
      <c r="E292" s="22"/>
    </row>
    <row r="293" spans="3:5" ht="12.75" customHeight="1">
      <c r="C293" s="22"/>
      <c r="D293" s="22"/>
      <c r="E293" s="22"/>
    </row>
    <row r="294" spans="3:5" ht="12.75" customHeight="1">
      <c r="C294" s="22"/>
      <c r="D294" s="22"/>
      <c r="E294" s="22"/>
    </row>
    <row r="295" spans="3:5" ht="12.75" customHeight="1">
      <c r="C295" s="22"/>
      <c r="D295" s="22"/>
      <c r="E295" s="22"/>
    </row>
    <row r="296" spans="3:5" ht="12.75" customHeight="1">
      <c r="C296" s="22"/>
      <c r="D296" s="22"/>
      <c r="E296" s="22"/>
    </row>
    <row r="297" spans="3:5" ht="12.75" customHeight="1">
      <c r="C297" s="22"/>
      <c r="D297" s="22"/>
      <c r="E297" s="22"/>
    </row>
    <row r="298" spans="3:5" ht="12.75" customHeight="1">
      <c r="C298" s="22"/>
      <c r="D298" s="22"/>
      <c r="E298" s="22"/>
    </row>
    <row r="299" spans="3:5" ht="12.75" customHeight="1">
      <c r="C299" s="22"/>
      <c r="D299" s="22"/>
      <c r="E299" s="22"/>
    </row>
    <row r="300" spans="3:5" ht="12.75" customHeight="1">
      <c r="C300" s="22"/>
      <c r="D300" s="22"/>
      <c r="E300" s="22"/>
    </row>
    <row r="301" spans="3:5" ht="12.75" customHeight="1">
      <c r="C301" s="22"/>
      <c r="D301" s="22"/>
      <c r="E301" s="22"/>
    </row>
    <row r="302" spans="3:5" ht="12.75" customHeight="1">
      <c r="C302" s="22"/>
      <c r="D302" s="22"/>
      <c r="E302" s="22"/>
    </row>
    <row r="303" spans="3:5" ht="12.75" customHeight="1">
      <c r="C303" s="22"/>
      <c r="D303" s="22"/>
      <c r="E303" s="22"/>
    </row>
    <row r="304" spans="3:5" ht="12.75" customHeight="1">
      <c r="C304" s="22"/>
      <c r="D304" s="22"/>
      <c r="E304" s="22"/>
    </row>
    <row r="305" spans="3:5" ht="12.75" customHeight="1">
      <c r="C305" s="22"/>
      <c r="D305" s="22"/>
      <c r="E305" s="22"/>
    </row>
    <row r="306" spans="3:5" ht="12.75" customHeight="1">
      <c r="C306" s="22"/>
      <c r="D306" s="22"/>
      <c r="E306" s="22"/>
    </row>
    <row r="307" spans="3:5" ht="12.75" customHeight="1">
      <c r="C307" s="22"/>
      <c r="D307" s="22"/>
      <c r="E307" s="22"/>
    </row>
    <row r="308" spans="3:5" ht="12.75" customHeight="1">
      <c r="C308" s="22"/>
      <c r="D308" s="22"/>
      <c r="E308" s="22"/>
    </row>
    <row r="309" spans="3:5" ht="12.75" customHeight="1">
      <c r="C309" s="22"/>
      <c r="D309" s="22"/>
      <c r="E309" s="22"/>
    </row>
    <row r="310" spans="3:5" ht="12.75" customHeight="1">
      <c r="C310" s="22"/>
      <c r="D310" s="22"/>
      <c r="E310" s="22"/>
    </row>
    <row r="311" spans="3:5" ht="12.75" customHeight="1">
      <c r="C311" s="22"/>
      <c r="D311" s="22"/>
      <c r="E311" s="22"/>
    </row>
    <row r="312" spans="3:5" ht="12.75" customHeight="1">
      <c r="C312" s="22"/>
      <c r="D312" s="22"/>
      <c r="E312" s="22"/>
    </row>
    <row r="313" spans="3:5" ht="12.75" customHeight="1">
      <c r="C313" s="22"/>
      <c r="D313" s="22"/>
      <c r="E313" s="22"/>
    </row>
    <row r="314" spans="3:5" ht="12.75" customHeight="1">
      <c r="C314" s="22"/>
      <c r="D314" s="22"/>
      <c r="E314" s="22"/>
    </row>
    <row r="315" spans="3:5" ht="12.75" customHeight="1">
      <c r="C315" s="22"/>
      <c r="D315" s="22"/>
      <c r="E315" s="22"/>
    </row>
    <row r="316" spans="3:5" ht="12.75" customHeight="1">
      <c r="C316" s="22"/>
      <c r="D316" s="22"/>
      <c r="E316" s="22"/>
    </row>
    <row r="317" spans="3:5" ht="12.75" customHeight="1">
      <c r="C317" s="22"/>
      <c r="D317" s="22"/>
      <c r="E317" s="22"/>
    </row>
    <row r="318" spans="3:5" ht="12.75" customHeight="1">
      <c r="C318" s="22"/>
      <c r="D318" s="22"/>
      <c r="E318" s="22"/>
    </row>
    <row r="319" spans="3:5" ht="12.75" customHeight="1">
      <c r="C319" s="22"/>
      <c r="D319" s="22"/>
      <c r="E319" s="22"/>
    </row>
    <row r="320" spans="3:5" ht="12.75" customHeight="1">
      <c r="C320" s="22"/>
      <c r="D320" s="22"/>
      <c r="E320" s="22"/>
    </row>
    <row r="321" spans="3:5" ht="12.75" customHeight="1">
      <c r="C321" s="22"/>
      <c r="D321" s="22"/>
      <c r="E321" s="22"/>
    </row>
    <row r="322" spans="3:5" ht="12.75" customHeight="1">
      <c r="C322" s="22"/>
      <c r="D322" s="22"/>
      <c r="E322" s="22"/>
    </row>
    <row r="323" spans="3:5" ht="12.75" customHeight="1">
      <c r="C323" s="22"/>
      <c r="D323" s="22"/>
      <c r="E323" s="22"/>
    </row>
    <row r="324" spans="3:5" ht="12.75" customHeight="1">
      <c r="C324" s="22"/>
      <c r="D324" s="22"/>
      <c r="E324" s="22"/>
    </row>
    <row r="325" spans="3:5" ht="12.75" customHeight="1">
      <c r="C325" s="22"/>
      <c r="D325" s="22"/>
      <c r="E325" s="22"/>
    </row>
    <row r="326" spans="3:5" ht="12.75" customHeight="1">
      <c r="C326" s="22"/>
      <c r="D326" s="22"/>
      <c r="E326" s="22"/>
    </row>
    <row r="327" spans="3:5" ht="12.75" customHeight="1">
      <c r="C327" s="22"/>
      <c r="D327" s="22"/>
      <c r="E327" s="22"/>
    </row>
    <row r="328" spans="3:5" ht="12.75" customHeight="1">
      <c r="C328" s="22"/>
      <c r="D328" s="22"/>
      <c r="E328" s="22"/>
    </row>
    <row r="329" spans="3:5" ht="12.75" customHeight="1">
      <c r="C329" s="22"/>
      <c r="D329" s="22"/>
      <c r="E329" s="22"/>
    </row>
    <row r="330" spans="3:5" ht="12.75" customHeight="1">
      <c r="C330" s="22"/>
      <c r="D330" s="22"/>
      <c r="E330" s="22"/>
    </row>
    <row r="331" spans="3:5" ht="12.75" customHeight="1">
      <c r="C331" s="22"/>
      <c r="D331" s="22"/>
      <c r="E331" s="22"/>
    </row>
    <row r="332" spans="3:5" ht="12.75" customHeight="1">
      <c r="C332" s="22"/>
      <c r="D332" s="22"/>
      <c r="E332" s="22"/>
    </row>
    <row r="333" spans="3:5" ht="12.75" customHeight="1">
      <c r="C333" s="22"/>
      <c r="D333" s="22"/>
      <c r="E333" s="22"/>
    </row>
    <row r="334" spans="3:5" ht="12.75" customHeight="1">
      <c r="C334" s="22"/>
      <c r="D334" s="22"/>
      <c r="E334" s="22"/>
    </row>
    <row r="335" spans="3:5" ht="12.75" customHeight="1">
      <c r="C335" s="22"/>
      <c r="D335" s="22"/>
      <c r="E335" s="22"/>
    </row>
    <row r="336" spans="3:5" ht="12.75" customHeight="1">
      <c r="C336" s="22"/>
      <c r="D336" s="22"/>
      <c r="E336" s="22"/>
    </row>
    <row r="337" spans="3:5" ht="12.75" customHeight="1">
      <c r="C337" s="22"/>
      <c r="D337" s="22"/>
      <c r="E337" s="22"/>
    </row>
    <row r="338" spans="3:5" ht="12.75" customHeight="1">
      <c r="C338" s="22"/>
      <c r="D338" s="22"/>
      <c r="E338" s="22"/>
    </row>
    <row r="339" spans="3:5" ht="12.75" customHeight="1">
      <c r="C339" s="22"/>
      <c r="D339" s="22"/>
      <c r="E339" s="22"/>
    </row>
    <row r="340" spans="3:5" ht="12.75" customHeight="1">
      <c r="C340" s="22"/>
      <c r="D340" s="22"/>
      <c r="E340" s="22"/>
    </row>
    <row r="341" spans="3:5" ht="12.75" customHeight="1">
      <c r="C341" s="22"/>
      <c r="D341" s="22"/>
      <c r="E341" s="22"/>
    </row>
    <row r="342" spans="3:5" ht="12.75" customHeight="1">
      <c r="C342" s="22"/>
      <c r="D342" s="22"/>
      <c r="E342" s="22"/>
    </row>
    <row r="343" spans="3:5" ht="12.75" customHeight="1">
      <c r="C343" s="22"/>
      <c r="D343" s="22"/>
      <c r="E343" s="22"/>
    </row>
    <row r="344" spans="3:5" ht="12.75" customHeight="1">
      <c r="C344" s="22"/>
      <c r="D344" s="22"/>
      <c r="E344" s="22"/>
    </row>
    <row r="345" spans="3:5" ht="12.75" customHeight="1">
      <c r="C345" s="22"/>
      <c r="D345" s="22"/>
      <c r="E345" s="22"/>
    </row>
    <row r="346" spans="3:5" ht="12.75" customHeight="1">
      <c r="C346" s="22"/>
      <c r="D346" s="22"/>
      <c r="E346" s="22"/>
    </row>
    <row r="347" spans="3:5" ht="12.75" customHeight="1">
      <c r="C347" s="22"/>
      <c r="D347" s="22"/>
      <c r="E347" s="22"/>
    </row>
    <row r="348" spans="3:5" ht="12.75" customHeight="1">
      <c r="C348" s="22"/>
      <c r="D348" s="22"/>
      <c r="E348" s="22"/>
    </row>
    <row r="349" spans="3:5" ht="12.75" customHeight="1">
      <c r="C349" s="22"/>
      <c r="D349" s="22"/>
      <c r="E349" s="22"/>
    </row>
    <row r="350" spans="3:5" ht="12.75" customHeight="1">
      <c r="C350" s="22"/>
      <c r="D350" s="22"/>
      <c r="E350" s="22"/>
    </row>
    <row r="351" spans="3:5" ht="12.75" customHeight="1">
      <c r="C351" s="22"/>
      <c r="D351" s="22"/>
      <c r="E351" s="22"/>
    </row>
    <row r="352" spans="3:5" ht="12.75" customHeight="1">
      <c r="C352" s="22"/>
      <c r="D352" s="22"/>
      <c r="E352" s="22"/>
    </row>
    <row r="353" spans="3:5" ht="12.75" customHeight="1">
      <c r="C353" s="22"/>
      <c r="D353" s="22"/>
      <c r="E353" s="22"/>
    </row>
    <row r="354" spans="3:5" ht="12.75" customHeight="1">
      <c r="C354" s="22"/>
      <c r="D354" s="22"/>
      <c r="E354" s="22"/>
    </row>
    <row r="355" spans="3:5" ht="12.75" customHeight="1">
      <c r="C355" s="22"/>
      <c r="D355" s="22"/>
      <c r="E355" s="22"/>
    </row>
    <row r="356" spans="3:5" ht="12.75" customHeight="1">
      <c r="C356" s="22"/>
      <c r="D356" s="22"/>
      <c r="E356" s="22"/>
    </row>
    <row r="357" spans="3:5" ht="12.75" customHeight="1">
      <c r="C357" s="22"/>
      <c r="D357" s="22"/>
      <c r="E357" s="22"/>
    </row>
    <row r="358" spans="3:5" ht="12.75" customHeight="1">
      <c r="C358" s="22"/>
      <c r="D358" s="22"/>
      <c r="E358" s="22"/>
    </row>
    <row r="359" spans="3:5" ht="12.75" customHeight="1">
      <c r="C359" s="22"/>
      <c r="D359" s="22"/>
      <c r="E359" s="22"/>
    </row>
    <row r="360" spans="3:5" ht="12.75" customHeight="1">
      <c r="C360" s="22"/>
      <c r="D360" s="22"/>
      <c r="E360" s="22"/>
    </row>
    <row r="361" spans="3:5" ht="12.75" customHeight="1">
      <c r="C361" s="22"/>
      <c r="D361" s="22"/>
      <c r="E361" s="22"/>
    </row>
    <row r="362" spans="3:5" ht="12.75" customHeight="1">
      <c r="C362" s="22"/>
      <c r="D362" s="22"/>
      <c r="E362" s="22"/>
    </row>
    <row r="363" spans="3:5" ht="12.75" customHeight="1">
      <c r="C363" s="22"/>
      <c r="D363" s="22"/>
      <c r="E363" s="22"/>
    </row>
    <row r="364" spans="3:5" ht="12.75" customHeight="1">
      <c r="C364" s="22"/>
      <c r="D364" s="22"/>
      <c r="E364" s="22"/>
    </row>
    <row r="365" spans="3:5" ht="12.75" customHeight="1">
      <c r="C365" s="22"/>
      <c r="D365" s="22"/>
      <c r="E365" s="22"/>
    </row>
    <row r="366" spans="3:5" ht="12.75" customHeight="1">
      <c r="C366" s="22"/>
      <c r="D366" s="22"/>
      <c r="E366" s="22"/>
    </row>
    <row r="367" spans="3:5" ht="12.75" customHeight="1">
      <c r="C367" s="22"/>
      <c r="D367" s="22"/>
      <c r="E367" s="22"/>
    </row>
    <row r="368" spans="3:5" ht="12.75" customHeight="1">
      <c r="C368" s="22"/>
      <c r="D368" s="22"/>
      <c r="E368" s="22"/>
    </row>
    <row r="369" spans="3:5" ht="12.75" customHeight="1">
      <c r="C369" s="22"/>
      <c r="D369" s="22"/>
      <c r="E369" s="22"/>
    </row>
    <row r="370" spans="3:5" ht="12.75" customHeight="1">
      <c r="C370" s="22"/>
      <c r="D370" s="22"/>
      <c r="E370" s="22"/>
    </row>
    <row r="371" spans="3:5" ht="12.75" customHeight="1">
      <c r="C371" s="22"/>
      <c r="D371" s="22"/>
      <c r="E371" s="22"/>
    </row>
    <row r="372" spans="3:5" ht="12.75" customHeight="1">
      <c r="C372" s="22"/>
      <c r="D372" s="22"/>
      <c r="E372" s="22"/>
    </row>
    <row r="373" spans="3:5" ht="12.75" customHeight="1">
      <c r="C373" s="22"/>
      <c r="D373" s="22"/>
      <c r="E373" s="22"/>
    </row>
    <row r="374" spans="3:5" ht="12.75" customHeight="1">
      <c r="C374" s="22"/>
      <c r="D374" s="22"/>
      <c r="E374" s="22"/>
    </row>
    <row r="375" spans="3:5" ht="12.75" customHeight="1">
      <c r="C375" s="22"/>
      <c r="D375" s="22"/>
      <c r="E375" s="22"/>
    </row>
    <row r="376" spans="3:5" ht="12.75" customHeight="1">
      <c r="C376" s="22"/>
      <c r="D376" s="22"/>
      <c r="E376" s="22"/>
    </row>
    <row r="377" spans="3:5" ht="12.75" customHeight="1">
      <c r="C377" s="22"/>
      <c r="D377" s="22"/>
      <c r="E377" s="22"/>
    </row>
    <row r="378" spans="3:5" ht="12.75" customHeight="1">
      <c r="C378" s="22"/>
      <c r="D378" s="22"/>
      <c r="E378" s="22"/>
    </row>
    <row r="379" spans="3:5" ht="12.75" customHeight="1">
      <c r="C379" s="22"/>
      <c r="D379" s="22"/>
      <c r="E379" s="22"/>
    </row>
    <row r="380" spans="3:5" ht="12.75" customHeight="1">
      <c r="C380" s="22"/>
      <c r="D380" s="22"/>
      <c r="E380" s="22"/>
    </row>
    <row r="381" spans="3:5" ht="12.75" customHeight="1">
      <c r="C381" s="22"/>
      <c r="D381" s="22"/>
      <c r="E381" s="22"/>
    </row>
    <row r="382" spans="3:5" ht="12.75" customHeight="1">
      <c r="C382" s="22"/>
      <c r="D382" s="22"/>
      <c r="E382" s="22"/>
    </row>
    <row r="383" spans="3:5" ht="12.75" customHeight="1">
      <c r="C383" s="22"/>
      <c r="D383" s="22"/>
      <c r="E383" s="22"/>
    </row>
    <row r="384" spans="3:5" ht="12.75" customHeight="1">
      <c r="C384" s="22"/>
      <c r="D384" s="22"/>
      <c r="E384" s="22"/>
    </row>
    <row r="385" spans="3:5" ht="12.75" customHeight="1">
      <c r="C385" s="22"/>
      <c r="D385" s="22"/>
      <c r="E385" s="22"/>
    </row>
    <row r="386" spans="3:5" ht="12.75" customHeight="1">
      <c r="C386" s="22"/>
      <c r="D386" s="22"/>
      <c r="E386" s="22"/>
    </row>
    <row r="387" spans="3:5" ht="12.75" customHeight="1">
      <c r="C387" s="22"/>
      <c r="D387" s="22"/>
      <c r="E387" s="22"/>
    </row>
    <row r="388" spans="3:5" ht="12.75" customHeight="1">
      <c r="C388" s="22"/>
      <c r="D388" s="22"/>
      <c r="E388" s="22"/>
    </row>
    <row r="389" spans="3:5" ht="12.75" customHeight="1">
      <c r="C389" s="22"/>
      <c r="D389" s="22"/>
      <c r="E389" s="22"/>
    </row>
    <row r="390" spans="3:5" ht="12.75" customHeight="1">
      <c r="C390" s="22"/>
      <c r="D390" s="22"/>
      <c r="E390" s="22"/>
    </row>
    <row r="391" spans="3:5" ht="12.75" customHeight="1">
      <c r="C391" s="22"/>
      <c r="D391" s="22"/>
      <c r="E391" s="22"/>
    </row>
    <row r="392" spans="3:5" ht="12.75" customHeight="1">
      <c r="C392" s="22"/>
      <c r="D392" s="22"/>
      <c r="E392" s="22"/>
    </row>
    <row r="393" spans="3:5" ht="12.75" customHeight="1">
      <c r="C393" s="22"/>
      <c r="D393" s="22"/>
      <c r="E393" s="22"/>
    </row>
    <row r="394" spans="3:5" ht="12.75" customHeight="1">
      <c r="C394" s="22"/>
      <c r="D394" s="22"/>
      <c r="E394" s="22"/>
    </row>
    <row r="395" spans="3:5" ht="12.75" customHeight="1">
      <c r="C395" s="22"/>
      <c r="D395" s="22"/>
      <c r="E395" s="22"/>
    </row>
    <row r="396" spans="3:5" ht="12.75" customHeight="1">
      <c r="C396" s="22"/>
      <c r="D396" s="22"/>
      <c r="E396" s="22"/>
    </row>
    <row r="397" spans="3:5" ht="12.75" customHeight="1">
      <c r="C397" s="22"/>
      <c r="D397" s="22"/>
      <c r="E397" s="22"/>
    </row>
    <row r="398" spans="3:5" ht="12.75" customHeight="1">
      <c r="C398" s="22"/>
      <c r="D398" s="22"/>
      <c r="E398" s="22"/>
    </row>
    <row r="399" spans="3:5" ht="12.75" customHeight="1">
      <c r="C399" s="22"/>
      <c r="D399" s="22"/>
      <c r="E399" s="22"/>
    </row>
    <row r="400" spans="3:5" ht="12.75" customHeight="1">
      <c r="C400" s="22"/>
      <c r="D400" s="22"/>
      <c r="E400" s="22"/>
    </row>
    <row r="401" spans="3:5" ht="12.75" customHeight="1">
      <c r="C401" s="22"/>
      <c r="D401" s="22"/>
      <c r="E401" s="22"/>
    </row>
    <row r="402" spans="3:5" ht="12.75" customHeight="1">
      <c r="C402" s="22"/>
      <c r="D402" s="22"/>
      <c r="E402" s="22"/>
    </row>
    <row r="403" spans="3:5" ht="12.75" customHeight="1">
      <c r="C403" s="22"/>
      <c r="D403" s="22"/>
      <c r="E403" s="22"/>
    </row>
    <row r="404" spans="3:5" ht="12.75" customHeight="1">
      <c r="C404" s="22"/>
      <c r="D404" s="22"/>
      <c r="E404" s="22"/>
    </row>
    <row r="405" spans="3:5" ht="12.75" customHeight="1">
      <c r="C405" s="22"/>
      <c r="D405" s="22"/>
      <c r="E405" s="22"/>
    </row>
    <row r="406" spans="3:5" ht="12.75" customHeight="1">
      <c r="C406" s="22"/>
      <c r="D406" s="22"/>
      <c r="E406" s="22"/>
    </row>
    <row r="407" spans="3:5" ht="12.75" customHeight="1">
      <c r="C407" s="22"/>
      <c r="D407" s="22"/>
      <c r="E407" s="22"/>
    </row>
    <row r="408" spans="3:5" ht="12.75" customHeight="1">
      <c r="C408" s="22"/>
      <c r="D408" s="22"/>
      <c r="E408" s="22"/>
    </row>
    <row r="409" spans="3:5" ht="12.75" customHeight="1">
      <c r="C409" s="22"/>
      <c r="D409" s="22"/>
      <c r="E409" s="22"/>
    </row>
    <row r="410" spans="3:5" ht="12.75" customHeight="1">
      <c r="C410" s="22"/>
      <c r="D410" s="22"/>
      <c r="E410" s="22"/>
    </row>
    <row r="411" spans="3:5" ht="12.75" customHeight="1">
      <c r="C411" s="22"/>
      <c r="D411" s="22"/>
      <c r="E411" s="22"/>
    </row>
    <row r="412" spans="3:5" ht="12.75" customHeight="1">
      <c r="C412" s="22"/>
      <c r="D412" s="22"/>
      <c r="E412" s="22"/>
    </row>
    <row r="413" spans="3:5" ht="12.75" customHeight="1">
      <c r="C413" s="22"/>
      <c r="D413" s="22"/>
      <c r="E413" s="22"/>
    </row>
    <row r="414" spans="3:5" ht="12.75" customHeight="1">
      <c r="C414" s="22"/>
      <c r="D414" s="22"/>
      <c r="E414" s="22"/>
    </row>
    <row r="415" spans="3:5" ht="12.75" customHeight="1">
      <c r="C415" s="22"/>
      <c r="D415" s="22"/>
      <c r="E415" s="22"/>
    </row>
    <row r="416" spans="3:5" ht="12.75" customHeight="1">
      <c r="C416" s="22"/>
      <c r="D416" s="22"/>
      <c r="E416" s="22"/>
    </row>
    <row r="417" spans="3:5" ht="12.75" customHeight="1">
      <c r="C417" s="22"/>
      <c r="D417" s="22"/>
      <c r="E417" s="22"/>
    </row>
    <row r="418" spans="3:5" ht="12.75" customHeight="1">
      <c r="C418" s="22"/>
      <c r="D418" s="22"/>
      <c r="E418" s="22"/>
    </row>
    <row r="419" spans="3:5" ht="12.75" customHeight="1">
      <c r="C419" s="22"/>
      <c r="D419" s="22"/>
      <c r="E419" s="22"/>
    </row>
    <row r="420" spans="3:5" ht="12.75" customHeight="1">
      <c r="C420" s="22"/>
      <c r="D420" s="22"/>
      <c r="E420" s="22"/>
    </row>
    <row r="421" spans="3:5" ht="12.75" customHeight="1">
      <c r="C421" s="22"/>
      <c r="D421" s="22"/>
      <c r="E421" s="22"/>
    </row>
    <row r="422" spans="3:5" ht="12.75" customHeight="1">
      <c r="C422" s="22"/>
      <c r="D422" s="22"/>
      <c r="E422" s="22"/>
    </row>
    <row r="423" spans="3:5" ht="12.75" customHeight="1">
      <c r="C423" s="22"/>
      <c r="D423" s="22"/>
      <c r="E423" s="22"/>
    </row>
    <row r="424" spans="3:5" ht="12.75" customHeight="1">
      <c r="C424" s="22"/>
      <c r="D424" s="22"/>
      <c r="E424" s="22"/>
    </row>
    <row r="425" spans="3:5" ht="12.75" customHeight="1">
      <c r="C425" s="22"/>
      <c r="D425" s="22"/>
      <c r="E425" s="22"/>
    </row>
    <row r="426" spans="3:5" ht="12.75" customHeight="1">
      <c r="C426" s="22"/>
      <c r="D426" s="22"/>
      <c r="E426" s="22"/>
    </row>
    <row r="427" spans="3:5" ht="12.75" customHeight="1">
      <c r="C427" s="22"/>
      <c r="D427" s="22"/>
      <c r="E427" s="22"/>
    </row>
    <row r="428" spans="3:5" ht="12.75" customHeight="1">
      <c r="C428" s="22"/>
      <c r="D428" s="22"/>
      <c r="E428" s="22"/>
    </row>
    <row r="429" spans="3:5" ht="12.75" customHeight="1">
      <c r="C429" s="22"/>
      <c r="D429" s="22"/>
      <c r="E429" s="22"/>
    </row>
    <row r="430" spans="3:5" ht="12.75" customHeight="1">
      <c r="C430" s="22"/>
      <c r="D430" s="22"/>
      <c r="E430" s="22"/>
    </row>
    <row r="431" spans="3:5" ht="12.75" customHeight="1">
      <c r="C431" s="22"/>
      <c r="D431" s="22"/>
      <c r="E431" s="22"/>
    </row>
    <row r="432" spans="3:5" ht="12.75" customHeight="1">
      <c r="C432" s="22"/>
      <c r="D432" s="22"/>
      <c r="E432" s="22"/>
    </row>
    <row r="433" spans="3:5" ht="12.75" customHeight="1">
      <c r="C433" s="22"/>
      <c r="D433" s="22"/>
      <c r="E433" s="22"/>
    </row>
    <row r="434" spans="3:5" ht="12.75" customHeight="1">
      <c r="C434" s="22"/>
      <c r="D434" s="22"/>
      <c r="E434" s="22"/>
    </row>
    <row r="435" spans="3:5" ht="12.75" customHeight="1">
      <c r="C435" s="22"/>
      <c r="D435" s="22"/>
      <c r="E435" s="22"/>
    </row>
    <row r="436" spans="3:5" ht="12.75" customHeight="1">
      <c r="C436" s="22"/>
      <c r="D436" s="22"/>
      <c r="E436" s="22"/>
    </row>
    <row r="437" spans="3:5" ht="12.75" customHeight="1">
      <c r="C437" s="22"/>
      <c r="D437" s="22"/>
      <c r="E437" s="22"/>
    </row>
    <row r="438" spans="3:5" ht="12.75" customHeight="1">
      <c r="C438" s="22"/>
      <c r="D438" s="22"/>
      <c r="E438" s="22"/>
    </row>
    <row r="439" spans="3:5" ht="12.75" customHeight="1">
      <c r="C439" s="22"/>
      <c r="D439" s="22"/>
      <c r="E439" s="22"/>
    </row>
    <row r="440" spans="3:5" ht="12.75" customHeight="1">
      <c r="C440" s="22"/>
      <c r="D440" s="22"/>
      <c r="E440" s="22"/>
    </row>
    <row r="441" spans="3:5" ht="12.75" customHeight="1">
      <c r="C441" s="22"/>
      <c r="D441" s="22"/>
      <c r="E441" s="22"/>
    </row>
    <row r="442" spans="3:5" ht="12.75" customHeight="1">
      <c r="C442" s="22"/>
      <c r="D442" s="22"/>
      <c r="E442" s="22"/>
    </row>
    <row r="443" spans="3:5" ht="12.75" customHeight="1">
      <c r="C443" s="22"/>
      <c r="D443" s="22"/>
      <c r="E443" s="22"/>
    </row>
    <row r="444" spans="3:5" ht="12.75" customHeight="1">
      <c r="C444" s="22"/>
      <c r="D444" s="22"/>
      <c r="E444" s="22"/>
    </row>
    <row r="445" spans="3:5" ht="12.75" customHeight="1">
      <c r="C445" s="22"/>
      <c r="D445" s="22"/>
      <c r="E445" s="22"/>
    </row>
    <row r="446" spans="3:5" ht="12.75" customHeight="1">
      <c r="C446" s="22"/>
      <c r="D446" s="22"/>
      <c r="E446" s="22"/>
    </row>
    <row r="447" spans="3:5" ht="12.75" customHeight="1">
      <c r="C447" s="22"/>
      <c r="D447" s="22"/>
      <c r="E447" s="22"/>
    </row>
    <row r="448" spans="3:5" ht="12.75" customHeight="1">
      <c r="C448" s="22"/>
      <c r="D448" s="22"/>
      <c r="E448" s="22"/>
    </row>
    <row r="449" spans="3:5" ht="12.75" customHeight="1">
      <c r="C449" s="22"/>
      <c r="D449" s="22"/>
      <c r="E449" s="22"/>
    </row>
    <row r="450" spans="3:5" ht="12.75" customHeight="1">
      <c r="C450" s="22"/>
      <c r="D450" s="22"/>
      <c r="E450" s="22"/>
    </row>
    <row r="451" spans="3:5" ht="12.75" customHeight="1">
      <c r="C451" s="22"/>
      <c r="D451" s="22"/>
      <c r="E451" s="22"/>
    </row>
    <row r="452" spans="3:5" ht="12.75" customHeight="1">
      <c r="C452" s="22"/>
      <c r="D452" s="22"/>
      <c r="E452" s="22"/>
    </row>
    <row r="453" spans="3:5" ht="12.75" customHeight="1">
      <c r="C453" s="22"/>
      <c r="D453" s="22"/>
      <c r="E453" s="22"/>
    </row>
    <row r="454" spans="3:5" ht="12.75" customHeight="1">
      <c r="C454" s="22"/>
      <c r="D454" s="22"/>
      <c r="E454" s="22"/>
    </row>
    <row r="455" spans="3:5" ht="12.75" customHeight="1">
      <c r="C455" s="22"/>
      <c r="D455" s="22"/>
      <c r="E455" s="22"/>
    </row>
    <row r="456" spans="3:5" ht="12.75" customHeight="1">
      <c r="C456" s="22"/>
      <c r="D456" s="22"/>
      <c r="E456" s="22"/>
    </row>
    <row r="457" spans="3:5" ht="12.75" customHeight="1">
      <c r="C457" s="22"/>
      <c r="D457" s="22"/>
      <c r="E457" s="22"/>
    </row>
    <row r="458" spans="3:5" ht="12.75" customHeight="1">
      <c r="C458" s="22"/>
      <c r="D458" s="22"/>
      <c r="E458" s="22"/>
    </row>
    <row r="459" spans="3:5" ht="12.75" customHeight="1">
      <c r="C459" s="22"/>
      <c r="D459" s="22"/>
      <c r="E459" s="22"/>
    </row>
    <row r="460" spans="3:5" ht="12.75" customHeight="1">
      <c r="C460" s="22"/>
      <c r="D460" s="22"/>
      <c r="E460" s="22"/>
    </row>
    <row r="461" spans="3:5" ht="12.75" customHeight="1">
      <c r="C461" s="22"/>
      <c r="D461" s="22"/>
      <c r="E461" s="22"/>
    </row>
    <row r="462" spans="3:5" ht="12.75" customHeight="1">
      <c r="C462" s="22"/>
      <c r="D462" s="22"/>
      <c r="E462" s="22"/>
    </row>
    <row r="463" spans="3:5" ht="12.75" customHeight="1">
      <c r="C463" s="22"/>
      <c r="D463" s="22"/>
      <c r="E463" s="22"/>
    </row>
    <row r="464" spans="3:5" ht="12.75" customHeight="1">
      <c r="C464" s="22"/>
      <c r="D464" s="22"/>
      <c r="E464" s="22"/>
    </row>
    <row r="465" spans="3:5" ht="12.75" customHeight="1">
      <c r="C465" s="22"/>
      <c r="D465" s="22"/>
      <c r="E465" s="22"/>
    </row>
    <row r="466" spans="3:5" ht="12.75" customHeight="1">
      <c r="C466" s="22"/>
      <c r="D466" s="22"/>
      <c r="E466" s="22"/>
    </row>
    <row r="467" spans="3:5" ht="12.75" customHeight="1">
      <c r="C467" s="22"/>
      <c r="D467" s="22"/>
      <c r="E467" s="22"/>
    </row>
    <row r="468" spans="3:5" ht="12.75" customHeight="1">
      <c r="C468" s="22"/>
      <c r="D468" s="22"/>
      <c r="E468" s="22"/>
    </row>
    <row r="469" spans="3:5" ht="12.75" customHeight="1">
      <c r="C469" s="22"/>
      <c r="D469" s="22"/>
      <c r="E469" s="22"/>
    </row>
    <row r="470" spans="3:5" ht="12.75" customHeight="1">
      <c r="C470" s="22"/>
      <c r="D470" s="22"/>
      <c r="E470" s="22"/>
    </row>
    <row r="471" spans="3:5" ht="12.75" customHeight="1">
      <c r="C471" s="22"/>
      <c r="D471" s="22"/>
      <c r="E471" s="22"/>
    </row>
    <row r="472" spans="3:5" ht="12.75" customHeight="1">
      <c r="C472" s="22"/>
      <c r="D472" s="22"/>
      <c r="E472" s="22"/>
    </row>
    <row r="473" spans="3:5" ht="12.75" customHeight="1">
      <c r="C473" s="22"/>
      <c r="D473" s="22"/>
      <c r="E473" s="22"/>
    </row>
    <row r="474" spans="3:5" ht="12.75" customHeight="1">
      <c r="C474" s="22"/>
      <c r="D474" s="22"/>
      <c r="E474" s="22"/>
    </row>
    <row r="475" spans="3:5" ht="12.75" customHeight="1">
      <c r="C475" s="22"/>
      <c r="D475" s="22"/>
      <c r="E475" s="22"/>
    </row>
    <row r="476" spans="3:5" ht="12.75" customHeight="1">
      <c r="C476" s="22"/>
      <c r="D476" s="22"/>
      <c r="E476" s="22"/>
    </row>
    <row r="477" spans="3:5" ht="12.75" customHeight="1">
      <c r="C477" s="22"/>
      <c r="D477" s="22"/>
      <c r="E477" s="22"/>
    </row>
    <row r="478" spans="3:5" ht="12.75" customHeight="1">
      <c r="C478" s="22"/>
      <c r="D478" s="22"/>
      <c r="E478" s="22"/>
    </row>
    <row r="479" spans="3:5" ht="12.75" customHeight="1">
      <c r="C479" s="22"/>
      <c r="D479" s="22"/>
      <c r="E479" s="22"/>
    </row>
    <row r="480" spans="3:5" ht="12.75" customHeight="1">
      <c r="C480" s="22"/>
      <c r="D480" s="22"/>
      <c r="E480" s="22"/>
    </row>
    <row r="481" spans="3:5" ht="12.75" customHeight="1">
      <c r="C481" s="22"/>
      <c r="D481" s="22"/>
      <c r="E481" s="22"/>
    </row>
    <row r="482" spans="3:5" ht="12.75" customHeight="1">
      <c r="C482" s="22"/>
      <c r="D482" s="22"/>
      <c r="E482" s="22"/>
    </row>
    <row r="483" spans="3:5" ht="12.75" customHeight="1">
      <c r="C483" s="22"/>
      <c r="D483" s="22"/>
      <c r="E483" s="22"/>
    </row>
    <row r="484" spans="3:5" ht="12.75" customHeight="1">
      <c r="C484" s="22"/>
      <c r="D484" s="22"/>
      <c r="E484" s="22"/>
    </row>
    <row r="485" spans="3:5" ht="12.75" customHeight="1">
      <c r="C485" s="22"/>
      <c r="D485" s="22"/>
      <c r="E485" s="22"/>
    </row>
    <row r="486" spans="3:5" ht="12.75" customHeight="1">
      <c r="C486" s="22"/>
      <c r="D486" s="22"/>
      <c r="E486" s="22"/>
    </row>
    <row r="487" spans="3:5" ht="12.75" customHeight="1">
      <c r="C487" s="22"/>
      <c r="D487" s="22"/>
      <c r="E487" s="22"/>
    </row>
    <row r="488" spans="3:5" ht="12.75" customHeight="1">
      <c r="C488" s="22"/>
      <c r="D488" s="22"/>
      <c r="E488" s="22"/>
    </row>
    <row r="489" spans="3:5" ht="12.75" customHeight="1">
      <c r="C489" s="22"/>
      <c r="D489" s="22"/>
      <c r="E489" s="22"/>
    </row>
    <row r="490" spans="3:5" ht="12.75" customHeight="1">
      <c r="C490" s="22"/>
      <c r="D490" s="22"/>
      <c r="E490" s="22"/>
    </row>
    <row r="491" spans="3:5" ht="12.75" customHeight="1">
      <c r="C491" s="22"/>
      <c r="D491" s="22"/>
      <c r="E491" s="22"/>
    </row>
    <row r="492" spans="3:5" ht="12.75" customHeight="1">
      <c r="C492" s="22"/>
      <c r="D492" s="22"/>
      <c r="E492" s="22"/>
    </row>
    <row r="493" spans="3:5" ht="12.75" customHeight="1">
      <c r="C493" s="22"/>
      <c r="D493" s="22"/>
      <c r="E493" s="22"/>
    </row>
    <row r="494" spans="3:5" ht="12.75" customHeight="1">
      <c r="C494" s="22"/>
      <c r="D494" s="22"/>
      <c r="E494" s="22"/>
    </row>
    <row r="495" spans="3:5" ht="12.75" customHeight="1">
      <c r="C495" s="22"/>
      <c r="D495" s="22"/>
      <c r="E495" s="22"/>
    </row>
    <row r="496" spans="3:5" ht="12.75" customHeight="1">
      <c r="C496" s="22"/>
      <c r="D496" s="22"/>
      <c r="E496" s="22"/>
    </row>
    <row r="497" spans="3:5" ht="12.75" customHeight="1">
      <c r="C497" s="22"/>
      <c r="D497" s="22"/>
      <c r="E497" s="22"/>
    </row>
    <row r="498" spans="3:5" ht="12.75" customHeight="1">
      <c r="C498" s="22"/>
      <c r="D498" s="22"/>
      <c r="E498" s="22"/>
    </row>
    <row r="499" spans="3:5" ht="12.75" customHeight="1">
      <c r="C499" s="22"/>
      <c r="D499" s="22"/>
      <c r="E499" s="22"/>
    </row>
    <row r="500" spans="3:5" ht="12.75" customHeight="1">
      <c r="C500" s="22"/>
      <c r="D500" s="22"/>
      <c r="E500" s="22"/>
    </row>
    <row r="501" spans="3:5" ht="12.75" customHeight="1">
      <c r="C501" s="22"/>
      <c r="D501" s="22"/>
      <c r="E501" s="22"/>
    </row>
    <row r="502" spans="3:5" ht="12.75" customHeight="1">
      <c r="C502" s="22"/>
      <c r="D502" s="22"/>
      <c r="E502" s="22"/>
    </row>
    <row r="503" spans="3:5" ht="12.75" customHeight="1">
      <c r="C503" s="22"/>
      <c r="D503" s="22"/>
      <c r="E503" s="22"/>
    </row>
    <row r="504" spans="3:5" ht="12.75" customHeight="1">
      <c r="C504" s="22"/>
      <c r="D504" s="22"/>
      <c r="E504" s="22"/>
    </row>
    <row r="505" spans="3:5" ht="12.75" customHeight="1">
      <c r="C505" s="22"/>
      <c r="D505" s="22"/>
      <c r="E505" s="22"/>
    </row>
    <row r="506" spans="3:5" ht="12.75" customHeight="1">
      <c r="C506" s="22"/>
      <c r="D506" s="22"/>
      <c r="E506" s="22"/>
    </row>
    <row r="507" spans="3:5" ht="12.75" customHeight="1">
      <c r="C507" s="22"/>
      <c r="D507" s="22"/>
      <c r="E507" s="22"/>
    </row>
    <row r="508" spans="3:5" ht="12.75" customHeight="1">
      <c r="C508" s="22"/>
      <c r="D508" s="22"/>
      <c r="E508" s="22"/>
    </row>
    <row r="509" spans="3:5" ht="12.75" customHeight="1">
      <c r="C509" s="22"/>
      <c r="D509" s="22"/>
      <c r="E509" s="22"/>
    </row>
    <row r="510" spans="3:5" ht="12.75" customHeight="1">
      <c r="C510" s="22"/>
      <c r="D510" s="22"/>
      <c r="E510" s="22"/>
    </row>
    <row r="511" spans="3:5" ht="12.75" customHeight="1">
      <c r="C511" s="22"/>
      <c r="D511" s="22"/>
      <c r="E511" s="22"/>
    </row>
    <row r="512" spans="3:5" ht="12.75" customHeight="1">
      <c r="C512" s="22"/>
      <c r="D512" s="22"/>
      <c r="E512" s="22"/>
    </row>
    <row r="513" spans="3:5" ht="12.75" customHeight="1">
      <c r="C513" s="22"/>
      <c r="D513" s="22"/>
      <c r="E513" s="22"/>
    </row>
    <row r="514" spans="3:5" ht="12.75" customHeight="1">
      <c r="C514" s="22"/>
      <c r="D514" s="22"/>
      <c r="E514" s="22"/>
    </row>
    <row r="515" spans="3:5" ht="12.75" customHeight="1">
      <c r="C515" s="22"/>
      <c r="D515" s="22"/>
      <c r="E515" s="22"/>
    </row>
    <row r="516" spans="3:5" ht="12.75" customHeight="1">
      <c r="C516" s="22"/>
      <c r="D516" s="22"/>
      <c r="E516" s="22"/>
    </row>
    <row r="517" spans="3:5" ht="12.75" customHeight="1">
      <c r="C517" s="22"/>
      <c r="D517" s="22"/>
      <c r="E517" s="22"/>
    </row>
    <row r="518" spans="3:5" ht="12.75" customHeight="1">
      <c r="C518" s="22"/>
      <c r="D518" s="22"/>
      <c r="E518" s="22"/>
    </row>
    <row r="519" spans="3:5" ht="12.75" customHeight="1">
      <c r="C519" s="22"/>
      <c r="D519" s="22"/>
      <c r="E519" s="22"/>
    </row>
    <row r="520" spans="3:5" ht="12.75" customHeight="1">
      <c r="C520" s="22"/>
      <c r="D520" s="22"/>
      <c r="E520" s="22"/>
    </row>
    <row r="521" spans="3:5" ht="12.75" customHeight="1">
      <c r="C521" s="22"/>
      <c r="D521" s="22"/>
      <c r="E521" s="22"/>
    </row>
    <row r="522" spans="3:5" ht="12.75" customHeight="1">
      <c r="C522" s="22"/>
      <c r="D522" s="22"/>
      <c r="E522" s="22"/>
    </row>
    <row r="523" spans="3:5" ht="12.75" customHeight="1">
      <c r="C523" s="22"/>
      <c r="D523" s="22"/>
      <c r="E523" s="22"/>
    </row>
    <row r="524" spans="3:5" ht="12.75" customHeight="1">
      <c r="C524" s="22"/>
      <c r="D524" s="22"/>
      <c r="E524" s="22"/>
    </row>
    <row r="525" spans="3:5" ht="12.75" customHeight="1">
      <c r="C525" s="22"/>
      <c r="D525" s="22"/>
      <c r="E525" s="22"/>
    </row>
    <row r="526" spans="3:5" ht="12.75" customHeight="1">
      <c r="C526" s="22"/>
      <c r="D526" s="22"/>
      <c r="E526" s="22"/>
    </row>
    <row r="527" spans="3:5" ht="12.75" customHeight="1">
      <c r="C527" s="22"/>
      <c r="D527" s="22"/>
      <c r="E527" s="22"/>
    </row>
    <row r="528" spans="3:5" ht="12.75" customHeight="1">
      <c r="C528" s="22"/>
      <c r="D528" s="22"/>
      <c r="E528" s="22"/>
    </row>
    <row r="529" spans="3:5" ht="12.75" customHeight="1">
      <c r="C529" s="22"/>
      <c r="D529" s="22"/>
      <c r="E529" s="22"/>
    </row>
    <row r="530" spans="3:5" ht="12.75" customHeight="1">
      <c r="C530" s="22"/>
      <c r="D530" s="22"/>
      <c r="E530" s="22"/>
    </row>
    <row r="531" spans="3:5" ht="12.75" customHeight="1">
      <c r="C531" s="22"/>
      <c r="D531" s="22"/>
      <c r="E531" s="22"/>
    </row>
    <row r="532" spans="3:5" ht="12.75" customHeight="1">
      <c r="C532" s="22"/>
      <c r="D532" s="22"/>
      <c r="E532" s="22"/>
    </row>
    <row r="533" spans="3:5" ht="12.75" customHeight="1">
      <c r="C533" s="22"/>
      <c r="D533" s="22"/>
      <c r="E533" s="22"/>
    </row>
    <row r="534" spans="3:5" ht="12.75" customHeight="1">
      <c r="C534" s="22"/>
      <c r="D534" s="22"/>
      <c r="E534" s="22"/>
    </row>
    <row r="535" spans="3:5" ht="12.75" customHeight="1">
      <c r="C535" s="22"/>
      <c r="D535" s="22"/>
      <c r="E535" s="22"/>
    </row>
    <row r="536" spans="3:5" ht="12.75" customHeight="1">
      <c r="C536" s="22"/>
      <c r="D536" s="22"/>
      <c r="E536" s="22"/>
    </row>
    <row r="537" spans="3:5" ht="12.75" customHeight="1">
      <c r="C537" s="22"/>
      <c r="D537" s="22"/>
      <c r="E537" s="22"/>
    </row>
    <row r="538" spans="3:5" ht="12.75" customHeight="1">
      <c r="C538" s="22"/>
      <c r="D538" s="22"/>
      <c r="E538" s="22"/>
    </row>
    <row r="539" spans="3:5" ht="12.75" customHeight="1">
      <c r="C539" s="22"/>
      <c r="D539" s="22"/>
      <c r="E539" s="22"/>
    </row>
    <row r="540" spans="3:5" ht="12.75" customHeight="1">
      <c r="C540" s="22"/>
      <c r="D540" s="22"/>
      <c r="E540" s="22"/>
    </row>
    <row r="541" spans="3:5" ht="12.75" customHeight="1">
      <c r="C541" s="22"/>
      <c r="D541" s="22"/>
      <c r="E541" s="22"/>
    </row>
    <row r="542" spans="3:5" ht="12.75" customHeight="1">
      <c r="C542" s="22"/>
      <c r="D542" s="22"/>
      <c r="E542" s="22"/>
    </row>
    <row r="543" spans="3:5" ht="12.75" customHeight="1">
      <c r="C543" s="22"/>
      <c r="D543" s="22"/>
      <c r="E543" s="22"/>
    </row>
    <row r="544" spans="3:5" ht="12.75" customHeight="1">
      <c r="C544" s="22"/>
      <c r="D544" s="22"/>
      <c r="E544" s="22"/>
    </row>
    <row r="545" spans="3:5" ht="12.75" customHeight="1">
      <c r="C545" s="22"/>
      <c r="D545" s="22"/>
      <c r="E545" s="22"/>
    </row>
    <row r="546" spans="3:5" ht="12.75" customHeight="1">
      <c r="C546" s="22"/>
      <c r="D546" s="22"/>
      <c r="E546" s="22"/>
    </row>
    <row r="547" spans="3:5" ht="12.75" customHeight="1">
      <c r="C547" s="22"/>
      <c r="D547" s="22"/>
      <c r="E547" s="22"/>
    </row>
    <row r="548" spans="3:5" ht="12.75" customHeight="1">
      <c r="C548" s="22"/>
      <c r="D548" s="22"/>
      <c r="E548" s="22"/>
    </row>
    <row r="549" spans="3:5" ht="12.75" customHeight="1">
      <c r="C549" s="22"/>
      <c r="D549" s="22"/>
      <c r="E549" s="22"/>
    </row>
    <row r="550" spans="3:5" ht="12.75" customHeight="1">
      <c r="C550" s="22"/>
      <c r="D550" s="22"/>
      <c r="E550" s="22"/>
    </row>
    <row r="551" spans="3:5" ht="12.75" customHeight="1">
      <c r="C551" s="22"/>
      <c r="D551" s="22"/>
      <c r="E551" s="22"/>
    </row>
    <row r="552" spans="3:5" ht="12.75" customHeight="1">
      <c r="C552" s="22"/>
      <c r="D552" s="22"/>
      <c r="E552" s="22"/>
    </row>
    <row r="553" spans="3:5" ht="12.75" customHeight="1">
      <c r="C553" s="22"/>
      <c r="D553" s="22"/>
      <c r="E553" s="22"/>
    </row>
    <row r="554" spans="3:5" ht="12.75" customHeight="1">
      <c r="C554" s="22"/>
      <c r="D554" s="22"/>
      <c r="E554" s="22"/>
    </row>
    <row r="555" spans="3:5" ht="12.75" customHeight="1">
      <c r="C555" s="22"/>
      <c r="D555" s="22"/>
      <c r="E555" s="22"/>
    </row>
    <row r="556" spans="3:5" ht="12.75" customHeight="1">
      <c r="C556" s="22"/>
      <c r="D556" s="22"/>
      <c r="E556" s="22"/>
    </row>
    <row r="557" spans="3:5" ht="12.75" customHeight="1">
      <c r="C557" s="22"/>
      <c r="D557" s="22"/>
      <c r="E557" s="22"/>
    </row>
    <row r="558" spans="3:5" ht="12.75" customHeight="1">
      <c r="C558" s="22"/>
      <c r="D558" s="22"/>
      <c r="E558" s="22"/>
    </row>
    <row r="559" spans="3:5" ht="12.75" customHeight="1">
      <c r="C559" s="22"/>
      <c r="D559" s="22"/>
      <c r="E559" s="22"/>
    </row>
    <row r="560" spans="3:5" ht="12.75" customHeight="1">
      <c r="C560" s="22"/>
      <c r="D560" s="22"/>
      <c r="E560" s="22"/>
    </row>
    <row r="561" spans="3:5" ht="12.75" customHeight="1">
      <c r="C561" s="22"/>
      <c r="D561" s="22"/>
      <c r="E561" s="22"/>
    </row>
    <row r="562" spans="3:5" ht="12.75" customHeight="1">
      <c r="C562" s="22"/>
      <c r="D562" s="22"/>
      <c r="E562" s="22"/>
    </row>
    <row r="563" spans="3:5" ht="12.75" customHeight="1">
      <c r="C563" s="22"/>
      <c r="D563" s="22"/>
      <c r="E563" s="22"/>
    </row>
    <row r="564" spans="3:5" ht="12.75" customHeight="1">
      <c r="C564" s="22"/>
      <c r="D564" s="22"/>
      <c r="E564" s="22"/>
    </row>
    <row r="565" spans="3:5" ht="12.75" customHeight="1">
      <c r="C565" s="22"/>
      <c r="D565" s="22"/>
      <c r="E565" s="22"/>
    </row>
    <row r="566" spans="3:5" ht="12.75" customHeight="1">
      <c r="C566" s="22"/>
      <c r="D566" s="22"/>
      <c r="E566" s="22"/>
    </row>
    <row r="567" spans="3:5" ht="12.75" customHeight="1">
      <c r="C567" s="22"/>
      <c r="D567" s="22"/>
      <c r="E567" s="22"/>
    </row>
    <row r="568" spans="3:5" ht="12.75" customHeight="1">
      <c r="C568" s="22"/>
      <c r="D568" s="22"/>
      <c r="E568" s="22"/>
    </row>
    <row r="569" spans="3:5" ht="12.75" customHeight="1">
      <c r="C569" s="22"/>
      <c r="D569" s="22"/>
      <c r="E569" s="22"/>
    </row>
    <row r="570" spans="3:5" ht="12.75" customHeight="1">
      <c r="C570" s="22"/>
      <c r="D570" s="22"/>
      <c r="E570" s="22"/>
    </row>
    <row r="571" spans="3:5" ht="12.75" customHeight="1">
      <c r="C571" s="22"/>
      <c r="D571" s="22"/>
      <c r="E571" s="22"/>
    </row>
    <row r="572" spans="3:5" ht="12.75" customHeight="1">
      <c r="C572" s="22"/>
      <c r="D572" s="22"/>
      <c r="E572" s="22"/>
    </row>
    <row r="573" spans="3:5" ht="12.75" customHeight="1">
      <c r="C573" s="22"/>
      <c r="D573" s="22"/>
      <c r="E573" s="22"/>
    </row>
    <row r="574" spans="3:5" ht="12.75" customHeight="1">
      <c r="C574" s="22"/>
      <c r="D574" s="22"/>
      <c r="E574" s="22"/>
    </row>
    <row r="575" spans="3:5" ht="12.75" customHeight="1">
      <c r="C575" s="22"/>
      <c r="D575" s="22"/>
      <c r="E575" s="22"/>
    </row>
    <row r="576" spans="3:5" ht="12.75" customHeight="1">
      <c r="C576" s="22"/>
      <c r="D576" s="22"/>
      <c r="E576" s="22"/>
    </row>
    <row r="577" spans="3:5" ht="12.75" customHeight="1">
      <c r="C577" s="22"/>
      <c r="D577" s="22"/>
      <c r="E577" s="22"/>
    </row>
    <row r="578" spans="3:5" ht="12.75" customHeight="1">
      <c r="C578" s="22"/>
      <c r="D578" s="22"/>
      <c r="E578" s="22"/>
    </row>
    <row r="579" spans="3:5" ht="12.75" customHeight="1">
      <c r="C579" s="22"/>
      <c r="D579" s="22"/>
      <c r="E579" s="22"/>
    </row>
    <row r="580" spans="3:5" ht="12.75" customHeight="1">
      <c r="C580" s="22"/>
      <c r="D580" s="22"/>
      <c r="E580" s="22"/>
    </row>
    <row r="581" spans="3:5" ht="12.75" customHeight="1">
      <c r="C581" s="22"/>
      <c r="D581" s="22"/>
      <c r="E581" s="22"/>
    </row>
    <row r="582" spans="3:5" ht="12.75" customHeight="1">
      <c r="C582" s="22"/>
      <c r="D582" s="22"/>
      <c r="E582" s="22"/>
    </row>
    <row r="583" spans="3:5" ht="12.75" customHeight="1">
      <c r="C583" s="22"/>
      <c r="D583" s="22"/>
      <c r="E583" s="22"/>
    </row>
    <row r="584" spans="3:5" ht="12.75" customHeight="1">
      <c r="C584" s="22"/>
      <c r="D584" s="22"/>
      <c r="E584" s="22"/>
    </row>
    <row r="585" spans="3:5" ht="12.75" customHeight="1">
      <c r="C585" s="22"/>
      <c r="D585" s="22"/>
      <c r="E585" s="22"/>
    </row>
    <row r="586" spans="3:5" ht="12.75" customHeight="1">
      <c r="C586" s="22"/>
      <c r="D586" s="22"/>
      <c r="E586" s="22"/>
    </row>
    <row r="587" spans="3:5" ht="12.75" customHeight="1">
      <c r="C587" s="22"/>
      <c r="D587" s="22"/>
      <c r="E587" s="22"/>
    </row>
    <row r="588" spans="3:5" ht="12.75" customHeight="1">
      <c r="C588" s="22"/>
      <c r="D588" s="22"/>
      <c r="E588" s="22"/>
    </row>
    <row r="589" spans="3:5" ht="12.75" customHeight="1">
      <c r="C589" s="22"/>
      <c r="D589" s="22"/>
      <c r="E589" s="22"/>
    </row>
    <row r="590" spans="3:5" ht="12.75" customHeight="1">
      <c r="C590" s="22"/>
      <c r="D590" s="22"/>
      <c r="E590" s="22"/>
    </row>
    <row r="591" spans="3:5" ht="12.75" customHeight="1">
      <c r="C591" s="22"/>
      <c r="D591" s="22"/>
      <c r="E591" s="22"/>
    </row>
    <row r="592" spans="3:5" ht="12.75" customHeight="1">
      <c r="C592" s="22"/>
      <c r="D592" s="22"/>
      <c r="E592" s="22"/>
    </row>
    <row r="593" spans="3:5" ht="12.75" customHeight="1">
      <c r="C593" s="22"/>
      <c r="D593" s="22"/>
      <c r="E593" s="22"/>
    </row>
    <row r="594" spans="3:5" ht="12.75" customHeight="1">
      <c r="C594" s="22"/>
      <c r="D594" s="22"/>
      <c r="E594" s="22"/>
    </row>
    <row r="595" spans="3:5" ht="12.75" customHeight="1">
      <c r="C595" s="22"/>
      <c r="D595" s="22"/>
      <c r="E595" s="22"/>
    </row>
    <row r="596" spans="3:5" ht="12.75" customHeight="1">
      <c r="C596" s="22"/>
      <c r="D596" s="22"/>
      <c r="E596" s="22"/>
    </row>
    <row r="597" spans="3:5" ht="12.75" customHeight="1">
      <c r="C597" s="22"/>
      <c r="D597" s="22"/>
      <c r="E597" s="22"/>
    </row>
    <row r="598" spans="3:5" ht="12.75" customHeight="1">
      <c r="C598" s="22"/>
      <c r="D598" s="22"/>
      <c r="E598" s="22"/>
    </row>
    <row r="599" spans="3:5" ht="12.75" customHeight="1">
      <c r="C599" s="22"/>
      <c r="D599" s="22"/>
      <c r="E599" s="22"/>
    </row>
    <row r="600" spans="3:5" ht="12.75" customHeight="1">
      <c r="C600" s="22"/>
      <c r="D600" s="22"/>
      <c r="E600" s="22"/>
    </row>
    <row r="601" spans="3:5" ht="12.75" customHeight="1">
      <c r="C601" s="22"/>
      <c r="D601" s="22"/>
      <c r="E601" s="22"/>
    </row>
    <row r="602" spans="3:5" ht="12.75" customHeight="1">
      <c r="C602" s="22"/>
      <c r="D602" s="22"/>
      <c r="E602" s="22"/>
    </row>
    <row r="603" spans="3:5" ht="12.75" customHeight="1">
      <c r="C603" s="22"/>
      <c r="D603" s="22"/>
      <c r="E603" s="22"/>
    </row>
    <row r="604" spans="3:5" ht="12.75" customHeight="1">
      <c r="C604" s="22"/>
      <c r="D604" s="22"/>
      <c r="E604" s="22"/>
    </row>
    <row r="605" spans="3:5" ht="12.75" customHeight="1">
      <c r="C605" s="22"/>
      <c r="D605" s="22"/>
      <c r="E605" s="22"/>
    </row>
    <row r="606" spans="3:5" ht="12.75" customHeight="1">
      <c r="C606" s="22"/>
      <c r="D606" s="22"/>
      <c r="E606" s="22"/>
    </row>
    <row r="607" spans="3:5" ht="12.75" customHeight="1">
      <c r="C607" s="22"/>
      <c r="D607" s="22"/>
      <c r="E607" s="22"/>
    </row>
    <row r="608" spans="3:5" ht="12.75" customHeight="1">
      <c r="C608" s="22"/>
      <c r="D608" s="22"/>
      <c r="E608" s="22"/>
    </row>
    <row r="609" spans="3:5" ht="12.75" customHeight="1">
      <c r="C609" s="22"/>
      <c r="D609" s="22"/>
      <c r="E609" s="22"/>
    </row>
    <row r="610" spans="3:5" ht="12.75" customHeight="1">
      <c r="C610" s="22"/>
      <c r="D610" s="22"/>
      <c r="E610" s="22"/>
    </row>
    <row r="611" spans="3:5" ht="12.75" customHeight="1">
      <c r="C611" s="22"/>
      <c r="D611" s="22"/>
      <c r="E611" s="22"/>
    </row>
    <row r="612" spans="3:5" ht="12.75" customHeight="1">
      <c r="C612" s="22"/>
      <c r="D612" s="22"/>
      <c r="E612" s="22"/>
    </row>
    <row r="613" spans="3:5" ht="12.75" customHeight="1">
      <c r="C613" s="22"/>
      <c r="D613" s="22"/>
      <c r="E613" s="22"/>
    </row>
    <row r="614" spans="3:5" ht="12.75" customHeight="1">
      <c r="C614" s="22"/>
      <c r="D614" s="22"/>
      <c r="E614" s="22"/>
    </row>
    <row r="615" spans="3:5" ht="12.75" customHeight="1">
      <c r="C615" s="22"/>
      <c r="D615" s="22"/>
      <c r="E615" s="22"/>
    </row>
    <row r="616" spans="3:5" ht="12.75" customHeight="1">
      <c r="C616" s="22"/>
      <c r="D616" s="22"/>
      <c r="E616" s="22"/>
    </row>
    <row r="617" spans="3:5" ht="12.75" customHeight="1">
      <c r="C617" s="22"/>
      <c r="D617" s="22"/>
      <c r="E617" s="22"/>
    </row>
    <row r="618" spans="3:5" ht="12.75" customHeight="1">
      <c r="C618" s="22"/>
      <c r="D618" s="22"/>
      <c r="E618" s="22"/>
    </row>
    <row r="619" spans="3:5" ht="12.75" customHeight="1">
      <c r="C619" s="22"/>
      <c r="D619" s="22"/>
      <c r="E619" s="22"/>
    </row>
    <row r="620" spans="3:5" ht="12.75" customHeight="1">
      <c r="C620" s="22"/>
      <c r="D620" s="22"/>
      <c r="E620" s="22"/>
    </row>
    <row r="621" spans="3:5" ht="12.75" customHeight="1">
      <c r="C621" s="22"/>
      <c r="D621" s="22"/>
      <c r="E621" s="22"/>
    </row>
    <row r="622" spans="3:5" ht="12.75" customHeight="1">
      <c r="C622" s="22"/>
      <c r="D622" s="22"/>
      <c r="E622" s="22"/>
    </row>
    <row r="623" spans="3:5" ht="12.75" customHeight="1">
      <c r="C623" s="22"/>
      <c r="D623" s="22"/>
      <c r="E623" s="22"/>
    </row>
    <row r="624" spans="3:5" ht="12.75" customHeight="1">
      <c r="C624" s="22"/>
      <c r="D624" s="22"/>
      <c r="E624" s="22"/>
    </row>
    <row r="625" spans="3:5" ht="12.75" customHeight="1">
      <c r="C625" s="22"/>
      <c r="D625" s="22"/>
      <c r="E625" s="22"/>
    </row>
    <row r="626" spans="3:5" ht="12.75" customHeight="1">
      <c r="C626" s="22"/>
      <c r="D626" s="22"/>
      <c r="E626" s="22"/>
    </row>
    <row r="627" spans="3:5" ht="12.75" customHeight="1">
      <c r="C627" s="22"/>
      <c r="D627" s="22"/>
      <c r="E627" s="22"/>
    </row>
    <row r="628" spans="3:5" ht="12.75" customHeight="1">
      <c r="C628" s="22"/>
      <c r="D628" s="22"/>
      <c r="E628" s="22"/>
    </row>
    <row r="629" spans="3:5" ht="12.75" customHeight="1">
      <c r="C629" s="22"/>
      <c r="D629" s="22"/>
      <c r="E629" s="22"/>
    </row>
    <row r="630" spans="3:5" ht="12.75" customHeight="1">
      <c r="C630" s="22"/>
      <c r="D630" s="22"/>
      <c r="E630" s="22"/>
    </row>
    <row r="631" spans="3:5" ht="12.75" customHeight="1">
      <c r="C631" s="22"/>
      <c r="D631" s="22"/>
      <c r="E631" s="22"/>
    </row>
    <row r="632" spans="3:5" ht="12.75" customHeight="1">
      <c r="C632" s="22"/>
      <c r="D632" s="22"/>
      <c r="E632" s="22"/>
    </row>
    <row r="633" spans="3:5" ht="12.75" customHeight="1">
      <c r="C633" s="22"/>
      <c r="D633" s="22"/>
      <c r="E633" s="22"/>
    </row>
    <row r="634" spans="3:5" ht="12.75" customHeight="1">
      <c r="C634" s="22"/>
      <c r="D634" s="22"/>
      <c r="E634" s="22"/>
    </row>
    <row r="635" spans="3:5" ht="12.75" customHeight="1">
      <c r="C635" s="22"/>
      <c r="D635" s="22"/>
      <c r="E635" s="22"/>
    </row>
    <row r="636" spans="3:5" ht="12.75" customHeight="1">
      <c r="C636" s="22"/>
      <c r="D636" s="22"/>
      <c r="E636" s="22"/>
    </row>
    <row r="637" spans="3:5" ht="12.75" customHeight="1">
      <c r="C637" s="22"/>
      <c r="D637" s="22"/>
      <c r="E637" s="22"/>
    </row>
    <row r="638" spans="3:5" ht="12.75" customHeight="1">
      <c r="C638" s="22"/>
      <c r="D638" s="22"/>
      <c r="E638" s="22"/>
    </row>
    <row r="639" spans="3:5" ht="12.75" customHeight="1">
      <c r="C639" s="22"/>
      <c r="D639" s="22"/>
      <c r="E639" s="22"/>
    </row>
    <row r="640" spans="3:5" ht="12.75" customHeight="1">
      <c r="C640" s="22"/>
      <c r="D640" s="22"/>
      <c r="E640" s="22"/>
    </row>
    <row r="641" spans="3:5" ht="12.75" customHeight="1">
      <c r="C641" s="22"/>
      <c r="D641" s="22"/>
      <c r="E641" s="22"/>
    </row>
    <row r="642" spans="3:5" ht="12.75" customHeight="1">
      <c r="C642" s="22"/>
      <c r="D642" s="22"/>
      <c r="E642" s="22"/>
    </row>
    <row r="643" spans="3:5" ht="12.75" customHeight="1">
      <c r="C643" s="22"/>
      <c r="D643" s="22"/>
      <c r="E643" s="22"/>
    </row>
    <row r="644" spans="3:5" ht="12.75" customHeight="1">
      <c r="C644" s="22"/>
      <c r="D644" s="22"/>
      <c r="E644" s="22"/>
    </row>
    <row r="645" spans="3:5" ht="12.75" customHeight="1">
      <c r="C645" s="22"/>
      <c r="D645" s="22"/>
      <c r="E645" s="22"/>
    </row>
    <row r="646" spans="3:5" ht="12.75" customHeight="1">
      <c r="C646" s="22"/>
      <c r="D646" s="22"/>
      <c r="E646" s="22"/>
    </row>
    <row r="647" spans="3:5" ht="12.75" customHeight="1">
      <c r="C647" s="22"/>
      <c r="D647" s="22"/>
      <c r="E647" s="22"/>
    </row>
    <row r="648" spans="3:5" ht="12.75" customHeight="1">
      <c r="C648" s="22"/>
      <c r="D648" s="22"/>
      <c r="E648" s="22"/>
    </row>
    <row r="649" spans="3:5" ht="12.75" customHeight="1">
      <c r="C649" s="22"/>
      <c r="D649" s="22"/>
      <c r="E649" s="22"/>
    </row>
    <row r="650" spans="3:5" ht="12.75" customHeight="1">
      <c r="C650" s="22"/>
      <c r="D650" s="22"/>
      <c r="E650" s="22"/>
    </row>
    <row r="651" spans="3:5" ht="12.75" customHeight="1">
      <c r="C651" s="22"/>
      <c r="D651" s="22"/>
      <c r="E651" s="22"/>
    </row>
    <row r="652" spans="3:5" ht="12.75" customHeight="1">
      <c r="C652" s="22"/>
      <c r="D652" s="22"/>
      <c r="E652" s="22"/>
    </row>
    <row r="653" spans="3:5" ht="12.75" customHeight="1">
      <c r="C653" s="22"/>
      <c r="D653" s="22"/>
      <c r="E653" s="22"/>
    </row>
    <row r="654" spans="3:5" ht="12.75" customHeight="1">
      <c r="C654" s="22"/>
      <c r="D654" s="22"/>
      <c r="E654" s="22"/>
    </row>
    <row r="655" spans="3:5" ht="12.75" customHeight="1">
      <c r="C655" s="22"/>
      <c r="D655" s="22"/>
      <c r="E655" s="22"/>
    </row>
    <row r="656" spans="3:5" ht="12.75" customHeight="1">
      <c r="C656" s="22"/>
      <c r="D656" s="22"/>
      <c r="E656" s="22"/>
    </row>
    <row r="657" spans="3:5" ht="12.75" customHeight="1">
      <c r="C657" s="22"/>
      <c r="D657" s="22"/>
      <c r="E657" s="22"/>
    </row>
    <row r="658" spans="3:5" ht="12.75" customHeight="1">
      <c r="C658" s="22"/>
      <c r="D658" s="22"/>
      <c r="E658" s="22"/>
    </row>
    <row r="659" spans="3:5" ht="12.75" customHeight="1">
      <c r="C659" s="22"/>
      <c r="D659" s="22"/>
      <c r="E659" s="22"/>
    </row>
    <row r="660" spans="3:5" ht="12.75" customHeight="1">
      <c r="C660" s="22"/>
      <c r="D660" s="22"/>
      <c r="E660" s="22"/>
    </row>
    <row r="661" spans="3:5" ht="12.75" customHeight="1">
      <c r="C661" s="22"/>
      <c r="D661" s="22"/>
      <c r="E661" s="22"/>
    </row>
    <row r="662" spans="3:5" ht="12.75" customHeight="1">
      <c r="C662" s="22"/>
      <c r="D662" s="22"/>
      <c r="E662" s="22"/>
    </row>
    <row r="663" spans="3:5" ht="12.75" customHeight="1">
      <c r="C663" s="22"/>
      <c r="D663" s="22"/>
      <c r="E663" s="22"/>
    </row>
    <row r="664" spans="3:5" ht="12.75" customHeight="1">
      <c r="C664" s="22"/>
      <c r="D664" s="22"/>
      <c r="E664" s="22"/>
    </row>
    <row r="665" spans="3:5" ht="12.75" customHeight="1">
      <c r="C665" s="22"/>
      <c r="D665" s="22"/>
      <c r="E665" s="22"/>
    </row>
    <row r="666" spans="3:5" ht="12.75" customHeight="1">
      <c r="C666" s="22"/>
      <c r="D666" s="22"/>
      <c r="E666" s="22"/>
    </row>
    <row r="667" spans="3:5" ht="12.75" customHeight="1">
      <c r="C667" s="22"/>
      <c r="D667" s="22"/>
      <c r="E667" s="22"/>
    </row>
    <row r="668" spans="3:5" ht="12.75" customHeight="1">
      <c r="C668" s="22"/>
      <c r="D668" s="22"/>
      <c r="E668" s="22"/>
    </row>
    <row r="669" spans="3:5" ht="12.75" customHeight="1">
      <c r="C669" s="22"/>
      <c r="D669" s="22"/>
      <c r="E669" s="22"/>
    </row>
    <row r="670" spans="3:5" ht="12.75" customHeight="1">
      <c r="C670" s="22"/>
      <c r="D670" s="22"/>
      <c r="E670" s="22"/>
    </row>
    <row r="671" spans="3:5" ht="12.75" customHeight="1">
      <c r="C671" s="22"/>
      <c r="D671" s="22"/>
      <c r="E671" s="22"/>
    </row>
    <row r="672" spans="3:5" ht="12.75" customHeight="1">
      <c r="C672" s="22"/>
      <c r="D672" s="22"/>
      <c r="E672" s="22"/>
    </row>
    <row r="673" spans="3:5" ht="12.75" customHeight="1">
      <c r="C673" s="22"/>
      <c r="D673" s="22"/>
      <c r="E673" s="22"/>
    </row>
    <row r="674" spans="3:5" ht="12.75" customHeight="1">
      <c r="C674" s="22"/>
      <c r="D674" s="22"/>
      <c r="E674" s="22"/>
    </row>
    <row r="675" spans="3:5" ht="12.75" customHeight="1">
      <c r="C675" s="22"/>
      <c r="D675" s="22"/>
      <c r="E675" s="22"/>
    </row>
    <row r="676" spans="3:5" ht="12.75" customHeight="1">
      <c r="C676" s="22"/>
      <c r="D676" s="22"/>
      <c r="E676" s="22"/>
    </row>
    <row r="677" spans="3:5" ht="12.75" customHeight="1">
      <c r="C677" s="22"/>
      <c r="D677" s="22"/>
      <c r="E677" s="22"/>
    </row>
    <row r="678" spans="3:5" ht="12.75" customHeight="1">
      <c r="C678" s="22"/>
      <c r="D678" s="22"/>
      <c r="E678" s="22"/>
    </row>
    <row r="679" spans="3:5" ht="12.75" customHeight="1">
      <c r="C679" s="22"/>
      <c r="D679" s="22"/>
      <c r="E679" s="22"/>
    </row>
    <row r="680" spans="3:5" ht="12.75" customHeight="1">
      <c r="C680" s="22"/>
      <c r="D680" s="22"/>
      <c r="E680" s="22"/>
    </row>
    <row r="681" spans="3:5" ht="12.75" customHeight="1">
      <c r="C681" s="22"/>
      <c r="D681" s="22"/>
      <c r="E681" s="22"/>
    </row>
    <row r="682" spans="3:5" ht="12.75" customHeight="1">
      <c r="C682" s="22"/>
      <c r="D682" s="22"/>
      <c r="E682" s="22"/>
    </row>
    <row r="683" spans="3:5" ht="12.75" customHeight="1">
      <c r="C683" s="22"/>
      <c r="D683" s="22"/>
      <c r="E683" s="22"/>
    </row>
    <row r="684" spans="3:5" ht="12.75" customHeight="1">
      <c r="C684" s="22"/>
      <c r="D684" s="22"/>
      <c r="E684" s="22"/>
    </row>
    <row r="685" spans="3:5" ht="12.75" customHeight="1">
      <c r="C685" s="22"/>
      <c r="D685" s="22"/>
      <c r="E685" s="22"/>
    </row>
    <row r="686" spans="3:5" ht="12.75" customHeight="1">
      <c r="C686" s="22"/>
      <c r="D686" s="22"/>
      <c r="E686" s="22"/>
    </row>
    <row r="687" spans="3:5" ht="12.75" customHeight="1">
      <c r="C687" s="22"/>
      <c r="D687" s="22"/>
      <c r="E687" s="22"/>
    </row>
    <row r="688" spans="3:5" ht="12.75" customHeight="1">
      <c r="C688" s="22"/>
      <c r="D688" s="22"/>
      <c r="E688" s="22"/>
    </row>
    <row r="689" spans="3:5" ht="12.75" customHeight="1">
      <c r="C689" s="22"/>
      <c r="D689" s="22"/>
      <c r="E689" s="22"/>
    </row>
    <row r="690" spans="3:5" ht="12.75" customHeight="1">
      <c r="C690" s="22"/>
      <c r="D690" s="22"/>
      <c r="E690" s="22"/>
    </row>
    <row r="691" spans="3:5" ht="12.75" customHeight="1">
      <c r="C691" s="22"/>
      <c r="D691" s="22"/>
      <c r="E691" s="22"/>
    </row>
    <row r="692" spans="3:5" ht="12.75" customHeight="1">
      <c r="C692" s="22"/>
      <c r="D692" s="22"/>
      <c r="E692" s="22"/>
    </row>
    <row r="693" spans="3:5" ht="12.75" customHeight="1">
      <c r="C693" s="22"/>
      <c r="D693" s="22"/>
      <c r="E693" s="22"/>
    </row>
    <row r="694" spans="3:5" ht="12.75" customHeight="1">
      <c r="C694" s="22"/>
      <c r="D694" s="22"/>
      <c r="E694" s="22"/>
    </row>
    <row r="695" spans="3:5" ht="12.75" customHeight="1">
      <c r="C695" s="22"/>
      <c r="D695" s="22"/>
      <c r="E695" s="22"/>
    </row>
    <row r="696" spans="3:5" ht="12.75" customHeight="1">
      <c r="C696" s="22"/>
      <c r="D696" s="22"/>
      <c r="E696" s="22"/>
    </row>
    <row r="697" spans="3:5" ht="12.75" customHeight="1">
      <c r="C697" s="22"/>
      <c r="D697" s="22"/>
      <c r="E697" s="22"/>
    </row>
    <row r="698" spans="3:5" ht="12.75" customHeight="1">
      <c r="C698" s="22"/>
      <c r="D698" s="22"/>
      <c r="E698" s="22"/>
    </row>
    <row r="699" spans="3:5" ht="12.75" customHeight="1">
      <c r="C699" s="22"/>
      <c r="D699" s="22"/>
      <c r="E699" s="22"/>
    </row>
    <row r="700" spans="3:5" ht="12.75" customHeight="1">
      <c r="C700" s="22"/>
      <c r="D700" s="22"/>
      <c r="E700" s="22"/>
    </row>
    <row r="701" spans="3:5" ht="12.75" customHeight="1">
      <c r="C701" s="22"/>
      <c r="D701" s="22"/>
      <c r="E701" s="22"/>
    </row>
    <row r="702" spans="3:5" ht="12.75" customHeight="1">
      <c r="C702" s="22"/>
      <c r="D702" s="22"/>
      <c r="E702" s="22"/>
    </row>
    <row r="703" spans="3:5" ht="12.75" customHeight="1">
      <c r="C703" s="22"/>
      <c r="D703" s="22"/>
      <c r="E703" s="22"/>
    </row>
    <row r="704" spans="3:5" ht="12.75" customHeight="1">
      <c r="C704" s="22"/>
      <c r="D704" s="22"/>
      <c r="E704" s="22"/>
    </row>
    <row r="705" spans="3:5" ht="12.75" customHeight="1">
      <c r="C705" s="22"/>
      <c r="D705" s="22"/>
      <c r="E705" s="22"/>
    </row>
    <row r="706" spans="3:5" ht="12.75" customHeight="1">
      <c r="C706" s="22"/>
      <c r="D706" s="22"/>
      <c r="E706" s="22"/>
    </row>
    <row r="707" spans="3:5" ht="12.75" customHeight="1">
      <c r="C707" s="22"/>
      <c r="D707" s="22"/>
      <c r="E707" s="22"/>
    </row>
    <row r="708" spans="3:5" ht="12.75" customHeight="1">
      <c r="C708" s="22"/>
      <c r="D708" s="22"/>
      <c r="E708" s="22"/>
    </row>
    <row r="709" spans="3:5" ht="12.75" customHeight="1">
      <c r="C709" s="22"/>
      <c r="D709" s="22"/>
      <c r="E709" s="22"/>
    </row>
    <row r="710" spans="3:5" ht="12.75" customHeight="1">
      <c r="C710" s="22"/>
      <c r="D710" s="22"/>
      <c r="E710" s="22"/>
    </row>
    <row r="711" spans="3:5" ht="12.75" customHeight="1">
      <c r="C711" s="22"/>
      <c r="D711" s="22"/>
      <c r="E711" s="22"/>
    </row>
    <row r="712" spans="3:5" ht="12.75" customHeight="1">
      <c r="C712" s="22"/>
      <c r="D712" s="22"/>
      <c r="E712" s="22"/>
    </row>
    <row r="713" spans="3:5" ht="12.75" customHeight="1">
      <c r="C713" s="22"/>
      <c r="D713" s="22"/>
      <c r="E713" s="22"/>
    </row>
    <row r="714" spans="3:5" ht="12.75" customHeight="1">
      <c r="C714" s="22"/>
      <c r="D714" s="22"/>
      <c r="E714" s="22"/>
    </row>
    <row r="715" spans="3:5" ht="12.75" customHeight="1">
      <c r="C715" s="22"/>
      <c r="D715" s="22"/>
      <c r="E715" s="22"/>
    </row>
    <row r="716" spans="3:5" ht="12.75" customHeight="1">
      <c r="C716" s="22"/>
      <c r="D716" s="22"/>
      <c r="E716" s="22"/>
    </row>
    <row r="717" spans="3:5" ht="12.75" customHeight="1">
      <c r="C717" s="22"/>
      <c r="D717" s="22"/>
      <c r="E717" s="22"/>
    </row>
    <row r="718" spans="3:5" ht="12.75" customHeight="1">
      <c r="C718" s="22"/>
      <c r="D718" s="22"/>
      <c r="E718" s="22"/>
    </row>
    <row r="719" spans="3:5" ht="12.75" customHeight="1">
      <c r="C719" s="22"/>
      <c r="D719" s="22"/>
      <c r="E719" s="22"/>
    </row>
    <row r="720" spans="3:5" ht="12.75" customHeight="1">
      <c r="C720" s="22"/>
      <c r="D720" s="22"/>
      <c r="E720" s="22"/>
    </row>
    <row r="721" spans="3:5" ht="12.75" customHeight="1">
      <c r="C721" s="22"/>
      <c r="D721" s="22"/>
      <c r="E721" s="22"/>
    </row>
    <row r="722" spans="3:5" ht="12.75" customHeight="1">
      <c r="C722" s="22"/>
      <c r="D722" s="22"/>
      <c r="E722" s="22"/>
    </row>
    <row r="723" spans="3:5" ht="12.75" customHeight="1">
      <c r="C723" s="22"/>
      <c r="D723" s="22"/>
      <c r="E723" s="22"/>
    </row>
    <row r="724" spans="3:5" ht="12.75" customHeight="1">
      <c r="C724" s="22"/>
      <c r="D724" s="22"/>
      <c r="E724" s="22"/>
    </row>
    <row r="725" spans="3:5" ht="12.75" customHeight="1">
      <c r="C725" s="22"/>
      <c r="D725" s="22"/>
      <c r="E725" s="22"/>
    </row>
    <row r="726" spans="3:5" ht="12.75" customHeight="1">
      <c r="C726" s="22"/>
      <c r="D726" s="22"/>
      <c r="E726" s="22"/>
    </row>
    <row r="727" spans="3:5" ht="12.75" customHeight="1">
      <c r="C727" s="22"/>
      <c r="D727" s="22"/>
      <c r="E727" s="22"/>
    </row>
    <row r="728" spans="3:5" ht="12.75" customHeight="1">
      <c r="C728" s="22"/>
      <c r="D728" s="22"/>
      <c r="E728" s="22"/>
    </row>
    <row r="729" spans="3:5" ht="12.75" customHeight="1">
      <c r="C729" s="22"/>
      <c r="D729" s="22"/>
      <c r="E729" s="22"/>
    </row>
    <row r="730" spans="3:5" ht="12.75" customHeight="1">
      <c r="C730" s="22"/>
      <c r="D730" s="22"/>
      <c r="E730" s="22"/>
    </row>
    <row r="731" spans="3:5" ht="12.75" customHeight="1">
      <c r="C731" s="22"/>
      <c r="D731" s="22"/>
      <c r="E731" s="22"/>
    </row>
    <row r="732" spans="3:5" ht="12.75" customHeight="1">
      <c r="C732" s="22"/>
      <c r="D732" s="22"/>
      <c r="E732" s="22"/>
    </row>
    <row r="733" spans="3:5" ht="12.75" customHeight="1">
      <c r="C733" s="22"/>
      <c r="D733" s="22"/>
      <c r="E733" s="22"/>
    </row>
    <row r="734" spans="3:5" ht="12.75" customHeight="1">
      <c r="C734" s="22"/>
      <c r="D734" s="22"/>
      <c r="E734" s="22"/>
    </row>
    <row r="735" spans="3:5" ht="12.75" customHeight="1">
      <c r="C735" s="22"/>
      <c r="D735" s="22"/>
      <c r="E735" s="22"/>
    </row>
    <row r="736" spans="3:5" ht="12.75" customHeight="1">
      <c r="C736" s="22"/>
      <c r="D736" s="22"/>
      <c r="E736" s="22"/>
    </row>
    <row r="737" spans="3:5" ht="12.75" customHeight="1">
      <c r="C737" s="22"/>
      <c r="D737" s="22"/>
      <c r="E737" s="22"/>
    </row>
    <row r="738" spans="3:5" ht="12.75" customHeight="1">
      <c r="C738" s="22"/>
      <c r="D738" s="22"/>
      <c r="E738" s="22"/>
    </row>
    <row r="739" spans="3:5" ht="12.75" customHeight="1">
      <c r="C739" s="22"/>
      <c r="D739" s="22"/>
      <c r="E739" s="22"/>
    </row>
    <row r="740" spans="3:5" ht="12.75" customHeight="1">
      <c r="C740" s="22"/>
      <c r="D740" s="22"/>
      <c r="E740" s="22"/>
    </row>
    <row r="741" spans="3:5" ht="12.75" customHeight="1">
      <c r="C741" s="22"/>
      <c r="D741" s="22"/>
      <c r="E741" s="22"/>
    </row>
    <row r="742" spans="3:5" ht="12.75" customHeight="1">
      <c r="C742" s="22"/>
      <c r="D742" s="22"/>
      <c r="E742" s="22"/>
    </row>
    <row r="743" spans="3:5" ht="12.75" customHeight="1">
      <c r="C743" s="22"/>
      <c r="D743" s="22"/>
      <c r="E743" s="22"/>
    </row>
    <row r="744" spans="3:5" ht="12.75" customHeight="1">
      <c r="C744" s="22"/>
      <c r="D744" s="22"/>
      <c r="E744" s="22"/>
    </row>
    <row r="745" spans="3:5" ht="12.75" customHeight="1">
      <c r="C745" s="22"/>
      <c r="D745" s="22"/>
      <c r="E745" s="22"/>
    </row>
    <row r="746" spans="3:5" ht="12.75" customHeight="1">
      <c r="C746" s="22"/>
      <c r="D746" s="22"/>
      <c r="E746" s="22"/>
    </row>
    <row r="747" spans="3:5" ht="12.75" customHeight="1">
      <c r="C747" s="22"/>
      <c r="D747" s="22"/>
      <c r="E747" s="22"/>
    </row>
    <row r="748" spans="3:5" ht="12.75" customHeight="1">
      <c r="C748" s="22"/>
      <c r="D748" s="22"/>
      <c r="E748" s="22"/>
    </row>
    <row r="749" spans="3:5" ht="12.75" customHeight="1">
      <c r="C749" s="22"/>
      <c r="D749" s="22"/>
      <c r="E749" s="22"/>
    </row>
    <row r="750" spans="3:5" ht="12.75" customHeight="1">
      <c r="C750" s="22"/>
      <c r="D750" s="22"/>
      <c r="E750" s="22"/>
    </row>
    <row r="751" spans="3:5" ht="12.75" customHeight="1">
      <c r="C751" s="22"/>
      <c r="D751" s="22"/>
      <c r="E751" s="22"/>
    </row>
    <row r="752" spans="3:5" ht="12.75" customHeight="1">
      <c r="C752" s="22"/>
      <c r="D752" s="22"/>
      <c r="E752" s="22"/>
    </row>
    <row r="753" spans="3:5" ht="12.75" customHeight="1">
      <c r="C753" s="22"/>
      <c r="D753" s="22"/>
      <c r="E753" s="22"/>
    </row>
    <row r="754" spans="3:5" ht="12.75" customHeight="1">
      <c r="C754" s="22"/>
      <c r="D754" s="22"/>
      <c r="E754" s="22"/>
    </row>
    <row r="755" spans="3:5" ht="12.75" customHeight="1">
      <c r="C755" s="22"/>
      <c r="D755" s="22"/>
      <c r="E755" s="22"/>
    </row>
    <row r="756" spans="3:5" ht="12.75" customHeight="1">
      <c r="C756" s="22"/>
      <c r="D756" s="22"/>
      <c r="E756" s="22"/>
    </row>
    <row r="757" spans="3:5" ht="12.75" customHeight="1">
      <c r="C757" s="22"/>
      <c r="D757" s="22"/>
      <c r="E757" s="22"/>
    </row>
    <row r="758" spans="3:5" ht="12.75" customHeight="1">
      <c r="C758" s="22"/>
      <c r="D758" s="22"/>
      <c r="E758" s="22"/>
    </row>
    <row r="759" spans="3:5" ht="12.75" customHeight="1">
      <c r="C759" s="22"/>
      <c r="D759" s="22"/>
      <c r="E759" s="22"/>
    </row>
    <row r="760" spans="3:5" ht="12.75" customHeight="1">
      <c r="C760" s="22"/>
      <c r="D760" s="22"/>
      <c r="E760" s="22"/>
    </row>
    <row r="761" spans="3:5" ht="12.75" customHeight="1">
      <c r="C761" s="22"/>
      <c r="D761" s="22"/>
      <c r="E761" s="22"/>
    </row>
    <row r="762" spans="3:5" ht="12.75" customHeight="1">
      <c r="C762" s="22"/>
      <c r="D762" s="22"/>
      <c r="E762" s="22"/>
    </row>
    <row r="763" spans="3:5" ht="12.75" customHeight="1">
      <c r="C763" s="22"/>
      <c r="D763" s="22"/>
      <c r="E763" s="22"/>
    </row>
    <row r="764" spans="3:5" ht="12.75" customHeight="1">
      <c r="C764" s="22"/>
      <c r="D764" s="22"/>
      <c r="E764" s="22"/>
    </row>
    <row r="765" spans="3:5" ht="12.75" customHeight="1">
      <c r="C765" s="22"/>
      <c r="D765" s="22"/>
      <c r="E765" s="22"/>
    </row>
    <row r="766" spans="3:5" ht="12.75" customHeight="1">
      <c r="C766" s="22"/>
      <c r="D766" s="22"/>
      <c r="E766" s="22"/>
    </row>
    <row r="767" spans="3:5" ht="12.75" customHeight="1">
      <c r="C767" s="22"/>
      <c r="D767" s="22"/>
      <c r="E767" s="22"/>
    </row>
    <row r="768" spans="3:5" ht="12.75" customHeight="1">
      <c r="C768" s="22"/>
      <c r="D768" s="22"/>
      <c r="E768" s="22"/>
    </row>
    <row r="769" spans="3:5" ht="12.75" customHeight="1">
      <c r="C769" s="22"/>
      <c r="D769" s="22"/>
      <c r="E769" s="22"/>
    </row>
    <row r="770" spans="3:5" ht="12.75" customHeight="1">
      <c r="C770" s="22"/>
      <c r="D770" s="22"/>
      <c r="E770" s="22"/>
    </row>
    <row r="771" spans="3:5" ht="12.75" customHeight="1">
      <c r="C771" s="22"/>
      <c r="D771" s="22"/>
      <c r="E771" s="22"/>
    </row>
    <row r="772" spans="3:5" ht="12.75" customHeight="1">
      <c r="C772" s="22"/>
      <c r="D772" s="22"/>
      <c r="E772" s="22"/>
    </row>
    <row r="773" spans="3:5" ht="12.75" customHeight="1">
      <c r="C773" s="22"/>
      <c r="D773" s="22"/>
      <c r="E773" s="22"/>
    </row>
    <row r="774" spans="3:5" ht="12.75" customHeight="1">
      <c r="C774" s="22"/>
      <c r="D774" s="22"/>
      <c r="E774" s="22"/>
    </row>
    <row r="775" spans="3:5" ht="12.75" customHeight="1">
      <c r="C775" s="22"/>
      <c r="D775" s="22"/>
      <c r="E775" s="22"/>
    </row>
    <row r="776" spans="3:5" ht="12.75" customHeight="1">
      <c r="C776" s="22"/>
      <c r="D776" s="22"/>
      <c r="E776" s="22"/>
    </row>
    <row r="777" spans="3:5" ht="12.75" customHeight="1">
      <c r="C777" s="22"/>
      <c r="D777" s="22"/>
      <c r="E777" s="22"/>
    </row>
    <row r="778" spans="3:5" ht="12.75" customHeight="1">
      <c r="C778" s="22"/>
      <c r="D778" s="22"/>
      <c r="E778" s="22"/>
    </row>
    <row r="779" spans="3:5" ht="12.75" customHeight="1">
      <c r="C779" s="22"/>
      <c r="D779" s="22"/>
      <c r="E779" s="22"/>
    </row>
    <row r="780" spans="3:5" ht="12.75" customHeight="1">
      <c r="C780" s="22"/>
      <c r="D780" s="22"/>
      <c r="E780" s="22"/>
    </row>
    <row r="781" spans="3:5" ht="12.75" customHeight="1">
      <c r="C781" s="22"/>
      <c r="D781" s="22"/>
      <c r="E781" s="22"/>
    </row>
    <row r="782" spans="3:5" ht="12.75" customHeight="1">
      <c r="C782" s="22"/>
      <c r="D782" s="22"/>
      <c r="E782" s="22"/>
    </row>
    <row r="783" spans="3:5" ht="12.75" customHeight="1">
      <c r="C783" s="22"/>
      <c r="D783" s="22"/>
      <c r="E783" s="22"/>
    </row>
    <row r="784" spans="3:5" ht="12.75" customHeight="1">
      <c r="C784" s="22"/>
      <c r="D784" s="22"/>
      <c r="E784" s="22"/>
    </row>
    <row r="785" spans="3:5" ht="12.75" customHeight="1">
      <c r="C785" s="22"/>
      <c r="D785" s="22"/>
      <c r="E785" s="22"/>
    </row>
    <row r="786" spans="3:5" ht="12.75" customHeight="1">
      <c r="C786" s="22"/>
      <c r="D786" s="22"/>
      <c r="E786" s="22"/>
    </row>
    <row r="787" spans="3:5" ht="12.75" customHeight="1">
      <c r="C787" s="22"/>
      <c r="D787" s="22"/>
      <c r="E787" s="22"/>
    </row>
    <row r="788" spans="3:5" ht="12.75" customHeight="1">
      <c r="C788" s="22"/>
      <c r="D788" s="22"/>
      <c r="E788" s="22"/>
    </row>
    <row r="789" spans="3:5" ht="12.75" customHeight="1">
      <c r="C789" s="22"/>
      <c r="D789" s="22"/>
      <c r="E789" s="22"/>
    </row>
    <row r="790" spans="3:5" ht="12.75" customHeight="1">
      <c r="C790" s="22"/>
      <c r="D790" s="22"/>
      <c r="E790" s="22"/>
    </row>
    <row r="791" spans="3:5" ht="12.75" customHeight="1">
      <c r="C791" s="22"/>
      <c r="D791" s="22"/>
      <c r="E791" s="22"/>
    </row>
    <row r="792" spans="3:5" ht="12.75" customHeight="1">
      <c r="C792" s="22"/>
      <c r="D792" s="22"/>
      <c r="E792" s="22"/>
    </row>
    <row r="793" spans="3:5" ht="12.75" customHeight="1">
      <c r="C793" s="22"/>
      <c r="D793" s="22"/>
      <c r="E793" s="22"/>
    </row>
    <row r="794" spans="3:5" ht="12.75" customHeight="1">
      <c r="C794" s="22"/>
      <c r="D794" s="22"/>
      <c r="E794" s="22"/>
    </row>
    <row r="795" spans="3:5" ht="12.75" customHeight="1">
      <c r="C795" s="22"/>
      <c r="D795" s="22"/>
      <c r="E795" s="22"/>
    </row>
    <row r="796" spans="3:5" ht="12.75" customHeight="1">
      <c r="C796" s="22"/>
      <c r="D796" s="22"/>
      <c r="E796" s="22"/>
    </row>
    <row r="797" spans="3:5" ht="12.75" customHeight="1">
      <c r="C797" s="22"/>
      <c r="D797" s="22"/>
      <c r="E797" s="22"/>
    </row>
    <row r="798" spans="3:5" ht="12.75" customHeight="1">
      <c r="C798" s="22"/>
      <c r="D798" s="22"/>
      <c r="E798" s="22"/>
    </row>
    <row r="799" spans="3:5" ht="12.75" customHeight="1">
      <c r="C799" s="22"/>
      <c r="D799" s="22"/>
      <c r="E799" s="22"/>
    </row>
    <row r="800" spans="3:5" ht="12.75" customHeight="1">
      <c r="C800" s="22"/>
      <c r="D800" s="22"/>
      <c r="E800" s="22"/>
    </row>
    <row r="801" spans="3:5" ht="12.75" customHeight="1">
      <c r="C801" s="22"/>
      <c r="D801" s="22"/>
      <c r="E801" s="22"/>
    </row>
    <row r="802" spans="3:5" ht="12.75" customHeight="1">
      <c r="C802" s="22"/>
      <c r="D802" s="22"/>
      <c r="E802" s="22"/>
    </row>
    <row r="803" spans="3:5" ht="12.75" customHeight="1">
      <c r="C803" s="22"/>
      <c r="D803" s="22"/>
      <c r="E803" s="22"/>
    </row>
    <row r="804" spans="3:5" ht="12.75" customHeight="1">
      <c r="C804" s="22"/>
      <c r="D804" s="22"/>
      <c r="E804" s="22"/>
    </row>
    <row r="805" spans="3:5" ht="12.75" customHeight="1">
      <c r="C805" s="22"/>
      <c r="D805" s="22"/>
      <c r="E805" s="22"/>
    </row>
    <row r="806" spans="3:5" ht="12.75" customHeight="1">
      <c r="C806" s="22"/>
      <c r="D806" s="22"/>
      <c r="E806" s="22"/>
    </row>
    <row r="807" spans="3:5" ht="12.75" customHeight="1">
      <c r="C807" s="22"/>
      <c r="D807" s="22"/>
      <c r="E807" s="22"/>
    </row>
    <row r="808" spans="3:5" ht="12.75" customHeight="1">
      <c r="C808" s="22"/>
      <c r="D808" s="22"/>
      <c r="E808" s="22"/>
    </row>
    <row r="809" spans="3:5" ht="12.75" customHeight="1">
      <c r="C809" s="22"/>
      <c r="D809" s="22"/>
      <c r="E809" s="22"/>
    </row>
    <row r="810" spans="3:5" ht="12.75" customHeight="1">
      <c r="C810" s="22"/>
      <c r="D810" s="22"/>
      <c r="E810" s="22"/>
    </row>
    <row r="811" spans="3:5" ht="12.75" customHeight="1">
      <c r="C811" s="22"/>
      <c r="D811" s="22"/>
      <c r="E811" s="22"/>
    </row>
    <row r="812" spans="3:5" ht="12.75" customHeight="1">
      <c r="C812" s="22"/>
      <c r="D812" s="22"/>
      <c r="E812" s="22"/>
    </row>
    <row r="813" spans="3:5" ht="12.75" customHeight="1">
      <c r="C813" s="22"/>
      <c r="D813" s="22"/>
      <c r="E813" s="22"/>
    </row>
    <row r="814" spans="3:5" ht="12.75" customHeight="1">
      <c r="C814" s="22"/>
      <c r="D814" s="22"/>
      <c r="E814" s="22"/>
    </row>
    <row r="815" spans="3:5" ht="12.75" customHeight="1">
      <c r="C815" s="22"/>
      <c r="D815" s="22"/>
      <c r="E815" s="22"/>
    </row>
    <row r="816" spans="3:5" ht="12.75" customHeight="1">
      <c r="C816" s="22"/>
      <c r="D816" s="22"/>
      <c r="E816" s="22"/>
    </row>
    <row r="817" spans="3:5" ht="12.75" customHeight="1">
      <c r="C817" s="22"/>
      <c r="D817" s="22"/>
      <c r="E817" s="22"/>
    </row>
    <row r="818" spans="3:5" ht="12.75" customHeight="1">
      <c r="C818" s="22"/>
      <c r="D818" s="22"/>
      <c r="E818" s="22"/>
    </row>
    <row r="819" spans="3:5" ht="12.75" customHeight="1">
      <c r="C819" s="22"/>
      <c r="D819" s="22"/>
      <c r="E819" s="22"/>
    </row>
    <row r="820" spans="3:5" ht="12.75" customHeight="1">
      <c r="C820" s="22"/>
      <c r="D820" s="22"/>
      <c r="E820" s="22"/>
    </row>
    <row r="821" spans="3:5" ht="12.75" customHeight="1">
      <c r="C821" s="22"/>
      <c r="D821" s="22"/>
      <c r="E821" s="22"/>
    </row>
    <row r="822" spans="3:5" ht="12.75" customHeight="1">
      <c r="C822" s="22"/>
      <c r="D822" s="22"/>
      <c r="E822" s="22"/>
    </row>
    <row r="823" spans="3:5" ht="12.75" customHeight="1">
      <c r="C823" s="22"/>
      <c r="D823" s="22"/>
      <c r="E823" s="22"/>
    </row>
    <row r="824" spans="3:5" ht="12.75" customHeight="1">
      <c r="C824" s="22"/>
      <c r="D824" s="22"/>
      <c r="E824" s="22"/>
    </row>
    <row r="825" spans="3:5" ht="12.75" customHeight="1">
      <c r="C825" s="22"/>
      <c r="D825" s="22"/>
      <c r="E825" s="22"/>
    </row>
    <row r="826" spans="3:5" ht="12.75" customHeight="1">
      <c r="C826" s="22"/>
      <c r="D826" s="22"/>
      <c r="E826" s="22"/>
    </row>
    <row r="827" spans="3:5" ht="12.75" customHeight="1">
      <c r="C827" s="22"/>
      <c r="D827" s="22"/>
      <c r="E827" s="22"/>
    </row>
    <row r="828" spans="3:5" ht="12.75" customHeight="1">
      <c r="C828" s="22"/>
      <c r="D828" s="22"/>
      <c r="E828" s="22"/>
    </row>
    <row r="829" spans="3:5" ht="12.75" customHeight="1">
      <c r="C829" s="22"/>
      <c r="D829" s="22"/>
      <c r="E829" s="22"/>
    </row>
    <row r="830" spans="3:5" ht="12.75" customHeight="1">
      <c r="C830" s="22"/>
      <c r="D830" s="22"/>
      <c r="E830" s="22"/>
    </row>
    <row r="831" spans="3:5" ht="12.75" customHeight="1">
      <c r="C831" s="22"/>
      <c r="D831" s="22"/>
      <c r="E831" s="22"/>
    </row>
    <row r="832" spans="3:5" ht="12.75" customHeight="1">
      <c r="C832" s="22"/>
      <c r="D832" s="22"/>
      <c r="E832" s="22"/>
    </row>
    <row r="833" spans="3:5" ht="12.75" customHeight="1">
      <c r="C833" s="22"/>
      <c r="D833" s="22"/>
      <c r="E833" s="22"/>
    </row>
    <row r="834" spans="3:5" ht="12.75" customHeight="1">
      <c r="C834" s="22"/>
      <c r="D834" s="22"/>
      <c r="E834" s="22"/>
    </row>
    <row r="835" spans="3:5" ht="12.75" customHeight="1">
      <c r="C835" s="22"/>
      <c r="D835" s="22"/>
      <c r="E835" s="22"/>
    </row>
    <row r="836" spans="3:5" ht="12.75" customHeight="1">
      <c r="C836" s="22"/>
      <c r="D836" s="22"/>
      <c r="E836" s="22"/>
    </row>
    <row r="837" spans="3:5" ht="12.75" customHeight="1">
      <c r="C837" s="22"/>
      <c r="D837" s="22"/>
      <c r="E837" s="22"/>
    </row>
    <row r="838" spans="3:5" ht="12.75" customHeight="1">
      <c r="C838" s="22"/>
      <c r="D838" s="22"/>
      <c r="E838" s="22"/>
    </row>
    <row r="839" spans="3:5" ht="12.75" customHeight="1">
      <c r="C839" s="22"/>
      <c r="D839" s="22"/>
      <c r="E839" s="22"/>
    </row>
    <row r="840" spans="3:5" ht="12.75" customHeight="1">
      <c r="C840" s="22"/>
      <c r="D840" s="22"/>
      <c r="E840" s="22"/>
    </row>
    <row r="841" spans="3:5" ht="12.75" customHeight="1">
      <c r="C841" s="22"/>
      <c r="D841" s="22"/>
      <c r="E841" s="22"/>
    </row>
    <row r="842" spans="3:5" ht="12.75" customHeight="1">
      <c r="C842" s="22"/>
      <c r="D842" s="22"/>
      <c r="E842" s="22"/>
    </row>
    <row r="843" spans="3:5" ht="12.75" customHeight="1">
      <c r="C843" s="22"/>
      <c r="D843" s="22"/>
      <c r="E843" s="22"/>
    </row>
    <row r="844" spans="3:5" ht="12.75" customHeight="1">
      <c r="C844" s="22"/>
      <c r="D844" s="22"/>
      <c r="E844" s="22"/>
    </row>
    <row r="845" spans="3:5" ht="12.75" customHeight="1">
      <c r="C845" s="22"/>
      <c r="D845" s="22"/>
      <c r="E845" s="22"/>
    </row>
    <row r="846" spans="3:5" ht="12.75" customHeight="1">
      <c r="C846" s="22"/>
      <c r="D846" s="22"/>
      <c r="E846" s="22"/>
    </row>
    <row r="847" spans="3:5" ht="12.75" customHeight="1">
      <c r="C847" s="22"/>
      <c r="D847" s="22"/>
      <c r="E847" s="22"/>
    </row>
    <row r="848" spans="3:5" ht="12.75" customHeight="1">
      <c r="C848" s="22"/>
      <c r="D848" s="22"/>
      <c r="E848" s="22"/>
    </row>
    <row r="849" spans="3:5" ht="12.75" customHeight="1">
      <c r="C849" s="22"/>
      <c r="D849" s="22"/>
      <c r="E849" s="22"/>
    </row>
    <row r="850" spans="3:5" ht="12.75" customHeight="1">
      <c r="C850" s="22"/>
      <c r="D850" s="22"/>
      <c r="E850" s="22"/>
    </row>
    <row r="851" spans="3:5" ht="12.75" customHeight="1">
      <c r="C851" s="22"/>
      <c r="D851" s="22"/>
      <c r="E851" s="22"/>
    </row>
    <row r="852" spans="3:5" ht="12.75" customHeight="1">
      <c r="C852" s="22"/>
      <c r="D852" s="22"/>
      <c r="E852" s="22"/>
    </row>
    <row r="853" spans="3:5" ht="12.75" customHeight="1">
      <c r="C853" s="22"/>
      <c r="D853" s="22"/>
      <c r="E853" s="22"/>
    </row>
    <row r="854" spans="3:5" ht="12.75" customHeight="1">
      <c r="C854" s="22"/>
      <c r="D854" s="22"/>
      <c r="E854" s="22"/>
    </row>
    <row r="855" spans="3:5" ht="12.75" customHeight="1">
      <c r="C855" s="22"/>
      <c r="D855" s="22"/>
      <c r="E855" s="22"/>
    </row>
    <row r="856" spans="3:5" ht="12.75" customHeight="1">
      <c r="C856" s="22"/>
      <c r="D856" s="22"/>
      <c r="E856" s="22"/>
    </row>
    <row r="857" spans="3:5" ht="12.75" customHeight="1">
      <c r="C857" s="22"/>
      <c r="D857" s="22"/>
      <c r="E857" s="22"/>
    </row>
    <row r="858" spans="3:5" ht="12.75" customHeight="1">
      <c r="C858" s="22"/>
      <c r="D858" s="22"/>
      <c r="E858" s="22"/>
    </row>
    <row r="859" spans="3:5" ht="12.75" customHeight="1">
      <c r="C859" s="22"/>
      <c r="D859" s="22"/>
      <c r="E859" s="22"/>
    </row>
    <row r="860" spans="3:5" ht="12.75" customHeight="1">
      <c r="C860" s="22"/>
      <c r="D860" s="22"/>
      <c r="E860" s="22"/>
    </row>
    <row r="861" spans="3:5" ht="12.75" customHeight="1">
      <c r="C861" s="22"/>
      <c r="D861" s="22"/>
      <c r="E861" s="22"/>
    </row>
    <row r="862" spans="3:5" ht="12.75" customHeight="1">
      <c r="C862" s="22"/>
      <c r="D862" s="22"/>
      <c r="E862" s="22"/>
    </row>
    <row r="863" spans="3:5" ht="12.75" customHeight="1">
      <c r="C863" s="22"/>
      <c r="D863" s="22"/>
      <c r="E863" s="22"/>
    </row>
    <row r="864" spans="3:5" ht="12.75" customHeight="1">
      <c r="C864" s="22"/>
      <c r="D864" s="22"/>
      <c r="E864" s="22"/>
    </row>
    <row r="865" spans="3:5" ht="12.75" customHeight="1">
      <c r="C865" s="22"/>
      <c r="D865" s="22"/>
      <c r="E865" s="22"/>
    </row>
    <row r="866" spans="3:5" ht="12.75" customHeight="1">
      <c r="C866" s="22"/>
      <c r="D866" s="22"/>
      <c r="E866" s="22"/>
    </row>
    <row r="867" spans="3:5" ht="12.75" customHeight="1">
      <c r="C867" s="22"/>
      <c r="D867" s="22"/>
      <c r="E867" s="22"/>
    </row>
    <row r="868" spans="3:5" ht="12.75" customHeight="1">
      <c r="C868" s="22"/>
      <c r="D868" s="22"/>
      <c r="E868" s="22"/>
    </row>
    <row r="869" spans="3:5" ht="12.75" customHeight="1">
      <c r="C869" s="22"/>
      <c r="D869" s="22"/>
      <c r="E869" s="22"/>
    </row>
    <row r="870" spans="3:5" ht="12.75" customHeight="1">
      <c r="C870" s="22"/>
      <c r="D870" s="22"/>
      <c r="E870" s="22"/>
    </row>
    <row r="871" spans="3:5" ht="12.75" customHeight="1">
      <c r="C871" s="22"/>
      <c r="D871" s="22"/>
      <c r="E871" s="22"/>
    </row>
    <row r="872" spans="3:5" ht="12.75" customHeight="1">
      <c r="C872" s="22"/>
      <c r="D872" s="22"/>
      <c r="E872" s="22"/>
    </row>
    <row r="873" spans="3:5" ht="12.75" customHeight="1">
      <c r="C873" s="22"/>
      <c r="D873" s="22"/>
      <c r="E873" s="22"/>
    </row>
    <row r="874" spans="3:5" ht="12.75" customHeight="1">
      <c r="C874" s="22"/>
      <c r="D874" s="22"/>
      <c r="E874" s="22"/>
    </row>
    <row r="875" spans="3:5" ht="12.75" customHeight="1">
      <c r="C875" s="22"/>
      <c r="D875" s="22"/>
      <c r="E875" s="22"/>
    </row>
    <row r="876" spans="3:5" ht="12.75" customHeight="1">
      <c r="C876" s="22"/>
      <c r="D876" s="22"/>
      <c r="E876" s="22"/>
    </row>
    <row r="877" spans="3:5" ht="12.75" customHeight="1">
      <c r="C877" s="22"/>
      <c r="D877" s="22"/>
      <c r="E877" s="22"/>
    </row>
    <row r="878" spans="3:5" ht="12.75" customHeight="1">
      <c r="C878" s="22"/>
      <c r="D878" s="22"/>
      <c r="E878" s="22"/>
    </row>
    <row r="879" spans="3:5" ht="12.75" customHeight="1">
      <c r="C879" s="22"/>
      <c r="D879" s="22"/>
      <c r="E879" s="22"/>
    </row>
    <row r="880" spans="3:5" ht="12.75" customHeight="1">
      <c r="C880" s="22"/>
      <c r="D880" s="22"/>
      <c r="E880" s="22"/>
    </row>
    <row r="881" spans="3:5" ht="12.75" customHeight="1">
      <c r="C881" s="22"/>
      <c r="D881" s="22"/>
      <c r="E881" s="22"/>
    </row>
    <row r="882" spans="3:5" ht="12.75" customHeight="1">
      <c r="C882" s="22"/>
      <c r="D882" s="22"/>
      <c r="E882" s="22"/>
    </row>
    <row r="883" spans="3:5" ht="12.75" customHeight="1">
      <c r="C883" s="22"/>
      <c r="D883" s="22"/>
      <c r="E883" s="22"/>
    </row>
    <row r="884" spans="3:5" ht="12.75" customHeight="1">
      <c r="C884" s="22"/>
      <c r="D884" s="22"/>
      <c r="E884" s="22"/>
    </row>
    <row r="885" spans="3:5" ht="12.75" customHeight="1">
      <c r="C885" s="22"/>
      <c r="D885" s="22"/>
      <c r="E885" s="22"/>
    </row>
    <row r="886" spans="3:5" ht="12.75" customHeight="1">
      <c r="C886" s="22"/>
      <c r="D886" s="22"/>
      <c r="E886" s="22"/>
    </row>
    <row r="887" spans="3:5" ht="12.75" customHeight="1">
      <c r="C887" s="22"/>
      <c r="D887" s="22"/>
      <c r="E887" s="22"/>
    </row>
    <row r="888" spans="3:5" ht="12.75" customHeight="1">
      <c r="C888" s="22"/>
      <c r="D888" s="22"/>
      <c r="E888" s="22"/>
    </row>
    <row r="889" spans="3:5" ht="12.75" customHeight="1">
      <c r="C889" s="22"/>
      <c r="D889" s="22"/>
      <c r="E889" s="22"/>
    </row>
    <row r="890" spans="3:5" ht="12.75" customHeight="1">
      <c r="C890" s="22"/>
      <c r="D890" s="22"/>
      <c r="E890" s="22"/>
    </row>
    <row r="891" spans="3:5" ht="12.75" customHeight="1">
      <c r="C891" s="22"/>
      <c r="D891" s="22"/>
      <c r="E891" s="22"/>
    </row>
    <row r="892" spans="3:5" ht="12.75" customHeight="1">
      <c r="C892" s="22"/>
      <c r="D892" s="22"/>
      <c r="E892" s="22"/>
    </row>
    <row r="893" spans="3:5" ht="12.75" customHeight="1">
      <c r="C893" s="22"/>
      <c r="D893" s="22"/>
      <c r="E893" s="22"/>
    </row>
    <row r="894" spans="3:5" ht="12.75" customHeight="1">
      <c r="C894" s="22"/>
      <c r="D894" s="22"/>
      <c r="E894" s="22"/>
    </row>
    <row r="895" spans="3:5" ht="12.75" customHeight="1">
      <c r="C895" s="22"/>
      <c r="D895" s="22"/>
      <c r="E895" s="22"/>
    </row>
    <row r="896" spans="3:5" ht="12.75" customHeight="1">
      <c r="C896" s="22"/>
      <c r="D896" s="22"/>
      <c r="E896" s="22"/>
    </row>
    <row r="897" spans="3:5" ht="12.75" customHeight="1">
      <c r="C897" s="22"/>
      <c r="D897" s="22"/>
      <c r="E897" s="22"/>
    </row>
    <row r="898" spans="3:5" ht="12.75" customHeight="1">
      <c r="C898" s="22"/>
      <c r="D898" s="22"/>
      <c r="E898" s="22"/>
    </row>
    <row r="899" spans="3:5" ht="12.75" customHeight="1">
      <c r="C899" s="22"/>
      <c r="D899" s="22"/>
      <c r="E899" s="22"/>
    </row>
    <row r="900" spans="3:5" ht="12.75" customHeight="1">
      <c r="C900" s="22"/>
      <c r="D900" s="22"/>
      <c r="E900" s="22"/>
    </row>
    <row r="901" spans="3:5" ht="12.75" customHeight="1">
      <c r="C901" s="22"/>
      <c r="D901" s="22"/>
      <c r="E901" s="22"/>
    </row>
    <row r="902" spans="3:5" ht="12.75" customHeight="1">
      <c r="C902" s="22"/>
      <c r="D902" s="22"/>
      <c r="E902" s="22"/>
    </row>
    <row r="903" spans="3:5" ht="12.75" customHeight="1">
      <c r="C903" s="22"/>
      <c r="D903" s="22"/>
      <c r="E903" s="22"/>
    </row>
    <row r="904" spans="3:5" ht="12.75" customHeight="1">
      <c r="C904" s="22"/>
      <c r="D904" s="22"/>
      <c r="E904" s="22"/>
    </row>
    <row r="905" spans="3:5" ht="12.75" customHeight="1">
      <c r="C905" s="22"/>
      <c r="D905" s="22"/>
      <c r="E905" s="22"/>
    </row>
    <row r="906" spans="3:5" ht="12.75" customHeight="1">
      <c r="C906" s="22"/>
      <c r="D906" s="22"/>
      <c r="E906" s="22"/>
    </row>
    <row r="907" spans="3:5" ht="12.75" customHeight="1">
      <c r="C907" s="22"/>
      <c r="D907" s="22"/>
      <c r="E907" s="22"/>
    </row>
    <row r="908" spans="3:5" ht="12.75" customHeight="1">
      <c r="C908" s="22"/>
      <c r="D908" s="22"/>
      <c r="E908" s="22"/>
    </row>
    <row r="909" spans="3:5" ht="12.75" customHeight="1">
      <c r="C909" s="22"/>
      <c r="D909" s="22"/>
      <c r="E909" s="22"/>
    </row>
    <row r="910" spans="3:5" ht="12.75" customHeight="1">
      <c r="C910" s="22"/>
      <c r="D910" s="22"/>
      <c r="E910" s="22"/>
    </row>
    <row r="911" spans="3:5" ht="12.75" customHeight="1">
      <c r="C911" s="22"/>
      <c r="D911" s="22"/>
      <c r="E911" s="22"/>
    </row>
    <row r="912" spans="3:5" ht="12.75" customHeight="1">
      <c r="C912" s="22"/>
      <c r="D912" s="22"/>
      <c r="E912" s="22"/>
    </row>
    <row r="913" spans="3:5" ht="12.75" customHeight="1">
      <c r="C913" s="22"/>
      <c r="D913" s="22"/>
      <c r="E913" s="22"/>
    </row>
    <row r="914" spans="3:5" ht="12.75" customHeight="1">
      <c r="C914" s="22"/>
      <c r="D914" s="22"/>
      <c r="E914" s="22"/>
    </row>
    <row r="915" spans="3:5" ht="12.75" customHeight="1">
      <c r="C915" s="22"/>
      <c r="D915" s="22"/>
      <c r="E915" s="22"/>
    </row>
    <row r="916" spans="3:5" ht="12.75" customHeight="1">
      <c r="C916" s="22"/>
      <c r="D916" s="22"/>
      <c r="E916" s="22"/>
    </row>
    <row r="917" spans="3:5" ht="12.75" customHeight="1">
      <c r="C917" s="22"/>
      <c r="D917" s="22"/>
      <c r="E917" s="22"/>
    </row>
    <row r="918" spans="3:5" ht="12.75" customHeight="1">
      <c r="C918" s="22"/>
      <c r="D918" s="22"/>
      <c r="E918" s="22"/>
    </row>
    <row r="919" spans="3:5" ht="12.75" customHeight="1">
      <c r="C919" s="22"/>
      <c r="D919" s="22"/>
      <c r="E919" s="22"/>
    </row>
    <row r="920" spans="3:5" ht="12.75" customHeight="1">
      <c r="C920" s="22"/>
      <c r="D920" s="22"/>
      <c r="E920" s="22"/>
    </row>
    <row r="921" spans="3:5" ht="12.75" customHeight="1">
      <c r="C921" s="22"/>
      <c r="D921" s="22"/>
      <c r="E921" s="22"/>
    </row>
    <row r="922" spans="3:5" ht="12.75" customHeight="1">
      <c r="C922" s="22"/>
      <c r="D922" s="22"/>
      <c r="E922" s="22"/>
    </row>
    <row r="923" spans="3:5" ht="12.75" customHeight="1">
      <c r="C923" s="22"/>
      <c r="D923" s="22"/>
      <c r="E923" s="22"/>
    </row>
    <row r="924" spans="3:5" ht="12.75" customHeight="1">
      <c r="C924" s="22"/>
      <c r="D924" s="22"/>
      <c r="E924" s="22"/>
    </row>
    <row r="925" spans="3:5" ht="12.75" customHeight="1">
      <c r="C925" s="22"/>
      <c r="D925" s="22"/>
      <c r="E925" s="22"/>
    </row>
    <row r="926" spans="3:5" ht="12.75" customHeight="1">
      <c r="C926" s="22"/>
      <c r="D926" s="22"/>
      <c r="E926" s="22"/>
    </row>
    <row r="927" spans="3:5" ht="12.75" customHeight="1">
      <c r="C927" s="22"/>
      <c r="D927" s="22"/>
      <c r="E927" s="22"/>
    </row>
    <row r="928" spans="3:5" ht="12.75" customHeight="1">
      <c r="C928" s="22"/>
      <c r="D928" s="22"/>
      <c r="E928" s="22"/>
    </row>
    <row r="929" spans="3:5" ht="12.75" customHeight="1">
      <c r="C929" s="22"/>
      <c r="D929" s="22"/>
      <c r="E929" s="22"/>
    </row>
    <row r="930" spans="3:5" ht="12.75" customHeight="1">
      <c r="C930" s="22"/>
      <c r="D930" s="22"/>
      <c r="E930" s="22"/>
    </row>
    <row r="931" spans="3:5" ht="12.75" customHeight="1">
      <c r="C931" s="22"/>
      <c r="D931" s="22"/>
      <c r="E931" s="22"/>
    </row>
    <row r="932" spans="3:5" ht="12.75" customHeight="1">
      <c r="C932" s="22"/>
      <c r="D932" s="22"/>
      <c r="E932" s="22"/>
    </row>
    <row r="933" spans="3:5" ht="12.75" customHeight="1">
      <c r="C933" s="22"/>
      <c r="D933" s="22"/>
      <c r="E933" s="22"/>
    </row>
    <row r="934" spans="3:5" ht="12.75" customHeight="1">
      <c r="C934" s="22"/>
      <c r="D934" s="22"/>
      <c r="E934" s="22"/>
    </row>
    <row r="935" spans="3:5" ht="12.75" customHeight="1">
      <c r="C935" s="22"/>
      <c r="D935" s="22"/>
      <c r="E935" s="22"/>
    </row>
    <row r="936" spans="3:5" ht="12.75" customHeight="1">
      <c r="C936" s="22"/>
      <c r="D936" s="22"/>
      <c r="E936" s="22"/>
    </row>
    <row r="937" spans="3:5" ht="12.75" customHeight="1">
      <c r="C937" s="22"/>
      <c r="D937" s="22"/>
      <c r="E937" s="22"/>
    </row>
    <row r="938" spans="3:5" ht="12.75" customHeight="1">
      <c r="C938" s="22"/>
      <c r="D938" s="22"/>
      <c r="E938" s="22"/>
    </row>
    <row r="939" spans="3:5" ht="12.75" customHeight="1">
      <c r="C939" s="22"/>
      <c r="D939" s="22"/>
      <c r="E939" s="22"/>
    </row>
    <row r="940" spans="3:5" ht="12.75" customHeight="1">
      <c r="C940" s="22"/>
      <c r="D940" s="22"/>
      <c r="E940" s="22"/>
    </row>
    <row r="941" spans="3:5" ht="12.75" customHeight="1">
      <c r="C941" s="22"/>
      <c r="D941" s="22"/>
      <c r="E941" s="22"/>
    </row>
    <row r="942" spans="3:5" ht="12.75" customHeight="1">
      <c r="C942" s="22"/>
      <c r="D942" s="22"/>
      <c r="E942" s="22"/>
    </row>
    <row r="943" spans="3:5" ht="12.75" customHeight="1">
      <c r="C943" s="22"/>
      <c r="D943" s="22"/>
      <c r="E943" s="22"/>
    </row>
    <row r="944" spans="3:5" ht="12.75" customHeight="1">
      <c r="C944" s="22"/>
      <c r="D944" s="22"/>
      <c r="E944" s="22"/>
    </row>
    <row r="945" spans="3:5" ht="12.75" customHeight="1">
      <c r="C945" s="22"/>
      <c r="D945" s="22"/>
      <c r="E945" s="22"/>
    </row>
    <row r="946" spans="3:5" ht="12.75" customHeight="1">
      <c r="C946" s="22"/>
      <c r="D946" s="22"/>
      <c r="E946" s="22"/>
    </row>
    <row r="947" spans="3:5" ht="12.75" customHeight="1">
      <c r="C947" s="22"/>
      <c r="D947" s="22"/>
      <c r="E947" s="22"/>
    </row>
    <row r="948" spans="3:5" ht="12.75" customHeight="1">
      <c r="C948" s="22"/>
      <c r="D948" s="22"/>
      <c r="E948" s="22"/>
    </row>
    <row r="949" spans="3:5" ht="12.75" customHeight="1">
      <c r="C949" s="22"/>
      <c r="D949" s="22"/>
      <c r="E949" s="22"/>
    </row>
    <row r="950" spans="3:5" ht="12.75" customHeight="1">
      <c r="C950" s="22"/>
      <c r="D950" s="22"/>
      <c r="E950" s="22"/>
    </row>
    <row r="951" spans="3:5" ht="12.75" customHeight="1">
      <c r="C951" s="22"/>
      <c r="D951" s="22"/>
      <c r="E951" s="22"/>
    </row>
    <row r="952" spans="3:5" ht="12.75" customHeight="1">
      <c r="C952" s="22"/>
      <c r="D952" s="22"/>
      <c r="E952" s="22"/>
    </row>
    <row r="953" spans="3:5" ht="12.75" customHeight="1">
      <c r="C953" s="22"/>
      <c r="D953" s="22"/>
      <c r="E953" s="22"/>
    </row>
    <row r="954" spans="3:5" ht="12.75" customHeight="1">
      <c r="C954" s="22"/>
      <c r="D954" s="22"/>
      <c r="E954" s="22"/>
    </row>
    <row r="955" spans="3:5" ht="12.75" customHeight="1">
      <c r="C955" s="22"/>
      <c r="D955" s="22"/>
      <c r="E955" s="22"/>
    </row>
    <row r="956" spans="3:5" ht="12.75" customHeight="1">
      <c r="C956" s="22"/>
      <c r="D956" s="22"/>
      <c r="E956" s="22"/>
    </row>
    <row r="957" spans="3:5" ht="12.75" customHeight="1">
      <c r="C957" s="22"/>
      <c r="D957" s="22"/>
      <c r="E957" s="22"/>
    </row>
    <row r="958" spans="3:5" ht="12.75" customHeight="1">
      <c r="C958" s="22"/>
      <c r="D958" s="22"/>
      <c r="E958" s="22"/>
    </row>
    <row r="959" spans="3:5" ht="12.75" customHeight="1">
      <c r="C959" s="22"/>
      <c r="D959" s="22"/>
      <c r="E959" s="22"/>
    </row>
    <row r="960" spans="3:5" ht="12.75" customHeight="1">
      <c r="C960" s="22"/>
      <c r="D960" s="22"/>
      <c r="E960" s="22"/>
    </row>
    <row r="961" spans="3:5" ht="12.75" customHeight="1">
      <c r="C961" s="22"/>
      <c r="D961" s="22"/>
      <c r="E961" s="22"/>
    </row>
    <row r="962" spans="3:5" ht="12.75" customHeight="1">
      <c r="C962" s="22"/>
      <c r="D962" s="22"/>
      <c r="E962" s="22"/>
    </row>
    <row r="963" spans="3:5" ht="12.75" customHeight="1">
      <c r="C963" s="22"/>
      <c r="D963" s="22"/>
      <c r="E963" s="22"/>
    </row>
    <row r="964" spans="3:5" ht="12.75" customHeight="1">
      <c r="C964" s="22"/>
      <c r="D964" s="22"/>
      <c r="E964" s="22"/>
    </row>
    <row r="965" spans="3:5" ht="12.75" customHeight="1">
      <c r="C965" s="22"/>
      <c r="D965" s="22"/>
      <c r="E965" s="22"/>
    </row>
    <row r="966" spans="3:5" ht="12.75" customHeight="1">
      <c r="C966" s="22"/>
      <c r="D966" s="22"/>
      <c r="E966" s="22"/>
    </row>
    <row r="967" spans="3:5" ht="12.75" customHeight="1">
      <c r="C967" s="22"/>
      <c r="D967" s="22"/>
      <c r="E967" s="22"/>
    </row>
    <row r="968" spans="3:5" ht="12.75" customHeight="1">
      <c r="C968" s="22"/>
      <c r="D968" s="22"/>
      <c r="E968" s="22"/>
    </row>
    <row r="969" spans="3:5" ht="12.75" customHeight="1">
      <c r="C969" s="22"/>
      <c r="D969" s="22"/>
      <c r="E969" s="22"/>
    </row>
    <row r="970" spans="3:5" ht="12.75" customHeight="1">
      <c r="C970" s="22"/>
      <c r="D970" s="22"/>
      <c r="E970" s="22"/>
    </row>
    <row r="971" spans="3:5" ht="12.75" customHeight="1">
      <c r="C971" s="22"/>
      <c r="D971" s="22"/>
      <c r="E971" s="22"/>
    </row>
    <row r="972" spans="3:5" ht="12.75" customHeight="1">
      <c r="C972" s="22"/>
      <c r="D972" s="22"/>
      <c r="E972" s="22"/>
    </row>
    <row r="973" spans="3:5" ht="12.75" customHeight="1">
      <c r="C973" s="22"/>
      <c r="D973" s="22"/>
      <c r="E973" s="22"/>
    </row>
    <row r="974" spans="3:5" ht="12.75" customHeight="1">
      <c r="C974" s="22"/>
      <c r="D974" s="22"/>
      <c r="E974" s="22"/>
    </row>
    <row r="975" spans="3:5" ht="12.75" customHeight="1">
      <c r="C975" s="22"/>
      <c r="D975" s="22"/>
      <c r="E975" s="22"/>
    </row>
    <row r="976" spans="3:5" ht="12.75" customHeight="1">
      <c r="C976" s="22"/>
      <c r="D976" s="22"/>
      <c r="E976" s="22"/>
    </row>
    <row r="977" spans="3:5" ht="12.75" customHeight="1">
      <c r="C977" s="22"/>
      <c r="D977" s="22"/>
      <c r="E977" s="22"/>
    </row>
    <row r="978" spans="3:5" ht="12.75" customHeight="1">
      <c r="C978" s="22"/>
      <c r="D978" s="22"/>
      <c r="E978" s="22"/>
    </row>
    <row r="979" spans="3:5" ht="12.75" customHeight="1">
      <c r="C979" s="22"/>
      <c r="D979" s="22"/>
      <c r="E979" s="22"/>
    </row>
    <row r="980" spans="3:5" ht="12.75" customHeight="1">
      <c r="C980" s="22"/>
      <c r="D980" s="22"/>
      <c r="E980" s="22"/>
    </row>
    <row r="981" spans="3:5" ht="12.75" customHeight="1">
      <c r="C981" s="22"/>
      <c r="D981" s="22"/>
      <c r="E981" s="22"/>
    </row>
    <row r="982" spans="3:5" ht="12.75" customHeight="1">
      <c r="C982" s="22"/>
      <c r="D982" s="22"/>
      <c r="E982" s="22"/>
    </row>
    <row r="983" spans="3:5" ht="12.75" customHeight="1">
      <c r="C983" s="22"/>
      <c r="D983" s="22"/>
      <c r="E983" s="22"/>
    </row>
    <row r="984" spans="3:5" ht="12.75" customHeight="1">
      <c r="C984" s="22"/>
      <c r="D984" s="22"/>
      <c r="E984" s="22"/>
    </row>
    <row r="985" spans="3:5" ht="12.75" customHeight="1">
      <c r="C985" s="22"/>
      <c r="D985" s="22"/>
      <c r="E985" s="22"/>
    </row>
    <row r="986" spans="3:5" ht="12.75" customHeight="1">
      <c r="C986" s="22"/>
      <c r="D986" s="22"/>
      <c r="E986" s="22"/>
    </row>
    <row r="987" spans="3:5" ht="12.75" customHeight="1">
      <c r="C987" s="22"/>
      <c r="D987" s="22"/>
      <c r="E987" s="22"/>
    </row>
    <row r="988" spans="3:5" ht="12.75" customHeight="1">
      <c r="C988" s="22"/>
      <c r="D988" s="22"/>
      <c r="E988" s="22"/>
    </row>
    <row r="989" spans="3:5" ht="12.75" customHeight="1">
      <c r="C989" s="22"/>
      <c r="D989" s="22"/>
      <c r="E989" s="22"/>
    </row>
    <row r="990" spans="3:5" ht="12.75" customHeight="1">
      <c r="C990" s="22"/>
      <c r="D990" s="22"/>
      <c r="E990" s="22"/>
    </row>
    <row r="991" spans="3:5" ht="12.75" customHeight="1">
      <c r="C991" s="22"/>
      <c r="D991" s="22"/>
      <c r="E991" s="22"/>
    </row>
    <row r="992" spans="3:5" ht="12.75" customHeight="1">
      <c r="C992" s="22"/>
      <c r="D992" s="22"/>
      <c r="E992" s="22"/>
    </row>
    <row r="993" spans="3:5" ht="12.75" customHeight="1">
      <c r="C993" s="22"/>
      <c r="D993" s="22"/>
      <c r="E993" s="22"/>
    </row>
    <row r="994" spans="3:5" ht="12.75" customHeight="1">
      <c r="C994" s="22"/>
      <c r="D994" s="22"/>
      <c r="E994" s="22"/>
    </row>
    <row r="995" spans="3:5" ht="12.75" customHeight="1">
      <c r="C995" s="22"/>
      <c r="D995" s="22"/>
      <c r="E995" s="22"/>
    </row>
    <row r="996" spans="3:5" ht="12.75" customHeight="1">
      <c r="C996" s="22"/>
      <c r="D996" s="22"/>
      <c r="E996" s="22"/>
    </row>
    <row r="997" spans="3:5" ht="12.75" customHeight="1">
      <c r="C997" s="22"/>
      <c r="D997" s="22"/>
      <c r="E997" s="22"/>
    </row>
    <row r="998" spans="3:5" ht="12.75" customHeight="1">
      <c r="C998" s="22"/>
      <c r="D998" s="22"/>
      <c r="E998" s="22"/>
    </row>
    <row r="999" spans="3:5" ht="12.75" customHeight="1">
      <c r="C999" s="22"/>
      <c r="D999" s="22"/>
      <c r="E999" s="22"/>
    </row>
    <row r="1000" spans="3:5" ht="12.75" customHeight="1">
      <c r="C1000" s="22"/>
      <c r="D1000" s="22"/>
      <c r="E1000" s="22"/>
    </row>
  </sheetData>
  <mergeCells count="51">
    <mergeCell ref="G28:I28"/>
    <mergeCell ref="G29:I29"/>
    <mergeCell ref="G34:I34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G19:H19"/>
    <mergeCell ref="I19:J19"/>
    <mergeCell ref="E17:F17"/>
    <mergeCell ref="G17:H17"/>
    <mergeCell ref="I17:J17"/>
    <mergeCell ref="E18:F18"/>
    <mergeCell ref="G18:H18"/>
    <mergeCell ref="I18:J18"/>
    <mergeCell ref="E19:F19"/>
    <mergeCell ref="B1:J1"/>
    <mergeCell ref="D5:G5"/>
    <mergeCell ref="D6:G6"/>
    <mergeCell ref="E7:G7"/>
    <mergeCell ref="G16:H16"/>
    <mergeCell ref="I16:J16"/>
    <mergeCell ref="D11:G11"/>
    <mergeCell ref="D12:G12"/>
    <mergeCell ref="E13:G13"/>
    <mergeCell ref="E15:F15"/>
    <mergeCell ref="G15:H15"/>
    <mergeCell ref="I15:J15"/>
    <mergeCell ref="E16:F16"/>
    <mergeCell ref="C55:E55"/>
    <mergeCell ref="C56:E56"/>
    <mergeCell ref="C57:E57"/>
    <mergeCell ref="D34:E34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</mergeCells>
  <printOptions/>
  <pageMargins left="0.7" right="0.7" top="0.75" bottom="0.75" header="0" footer="0"/>
  <pageSetup horizontalDpi="600" verticalDpi="600" orientation="landscape"/>
  <headerFooter>
    <oddFooter>&amp;LZpracováno programem BUILDpower S,  © RTS, a.s.&amp;RStránka &amp;P 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080"/>
  </sheetPr>
  <dimension ref="A1:Z1000"/>
  <sheetViews>
    <sheetView workbookViewId="0" topLeftCell="A1">
      <pane ySplit="7" topLeftCell="A8" activePane="bottomLeft" state="frozen"/>
      <selection pane="bottomLeft" activeCell="B9" sqref="B9"/>
    </sheetView>
  </sheetViews>
  <sheetFormatPr defaultColWidth="14.375" defaultRowHeight="15" customHeight="1"/>
  <cols>
    <col min="1" max="1" width="4.25390625" style="0" customWidth="1"/>
    <col min="2" max="2" width="14.375" style="0" customWidth="1"/>
    <col min="3" max="3" width="38.25390625" style="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6" width="8.00390625" style="0" customWidth="1"/>
  </cols>
  <sheetData>
    <row r="1" spans="1:26" ht="15.75" customHeight="1">
      <c r="A1" s="271" t="s">
        <v>68</v>
      </c>
      <c r="B1" s="247"/>
      <c r="C1" s="247"/>
      <c r="D1" s="247"/>
      <c r="E1" s="247"/>
      <c r="F1" s="247"/>
      <c r="G1" s="247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24.75" customHeight="1">
      <c r="A2" s="142" t="s">
        <v>69</v>
      </c>
      <c r="B2" s="143"/>
      <c r="C2" s="272"/>
      <c r="D2" s="233"/>
      <c r="E2" s="233"/>
      <c r="F2" s="233"/>
      <c r="G2" s="250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24.75" customHeight="1">
      <c r="A3" s="142" t="s">
        <v>70</v>
      </c>
      <c r="B3" s="143"/>
      <c r="C3" s="272"/>
      <c r="D3" s="233"/>
      <c r="E3" s="233"/>
      <c r="F3" s="233"/>
      <c r="G3" s="25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spans="1:26" ht="24.75" customHeight="1">
      <c r="A4" s="142" t="s">
        <v>71</v>
      </c>
      <c r="B4" s="143"/>
      <c r="C4" s="272"/>
      <c r="D4" s="233"/>
      <c r="E4" s="233"/>
      <c r="F4" s="233"/>
      <c r="G4" s="250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12.75" customHeight="1">
      <c r="A5" s="141"/>
      <c r="B5" s="144"/>
      <c r="C5" s="145"/>
      <c r="D5" s="14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12.75" customHeight="1">
      <c r="A6" s="141"/>
      <c r="B6" s="141"/>
      <c r="C6" s="147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2.75" customHeight="1">
      <c r="A7" s="141"/>
      <c r="B7" s="141"/>
      <c r="C7" s="14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12.75" customHeight="1">
      <c r="A8" s="141"/>
      <c r="B8" s="141"/>
      <c r="C8" s="147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12.75" customHeight="1">
      <c r="A9" s="141"/>
      <c r="B9" s="141"/>
      <c r="C9" s="147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12.75" customHeight="1">
      <c r="A10" s="141"/>
      <c r="B10" s="141"/>
      <c r="C10" s="147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2.75" customHeight="1">
      <c r="A11" s="141"/>
      <c r="B11" s="141"/>
      <c r="C11" s="147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2.75" customHeight="1">
      <c r="A12" s="141"/>
      <c r="B12" s="141"/>
      <c r="C12" s="147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2.75" customHeight="1">
      <c r="A13" s="141"/>
      <c r="B13" s="141"/>
      <c r="C13" s="147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12.75" customHeight="1">
      <c r="A14" s="141"/>
      <c r="B14" s="141"/>
      <c r="C14" s="147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12.75" customHeight="1">
      <c r="A15" s="141"/>
      <c r="B15" s="141"/>
      <c r="C15" s="147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12.75" customHeight="1">
      <c r="A16" s="141"/>
      <c r="B16" s="141"/>
      <c r="C16" s="147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2.75" customHeight="1">
      <c r="A17" s="141"/>
      <c r="B17" s="141"/>
      <c r="C17" s="147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2.75" customHeight="1">
      <c r="A18" s="141"/>
      <c r="B18" s="141"/>
      <c r="C18" s="147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12.75" customHeight="1">
      <c r="A19" s="141"/>
      <c r="B19" s="141"/>
      <c r="C19" s="147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2.75" customHeight="1">
      <c r="A20" s="141"/>
      <c r="B20" s="141"/>
      <c r="C20" s="147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12.75" customHeight="1">
      <c r="A21" s="141"/>
      <c r="B21" s="141"/>
      <c r="C21" s="147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12.75" customHeight="1">
      <c r="A22" s="141"/>
      <c r="B22" s="141"/>
      <c r="C22" s="147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2.75" customHeight="1">
      <c r="A23" s="141"/>
      <c r="B23" s="141"/>
      <c r="C23" s="147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2.75" customHeight="1">
      <c r="A24" s="141"/>
      <c r="B24" s="141"/>
      <c r="C24" s="147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12.75" customHeight="1">
      <c r="A25" s="141"/>
      <c r="B25" s="141"/>
      <c r="C25" s="147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12.75" customHeight="1">
      <c r="A26" s="141"/>
      <c r="B26" s="141"/>
      <c r="C26" s="147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2.75" customHeight="1">
      <c r="A27" s="141"/>
      <c r="B27" s="141"/>
      <c r="C27" s="147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2.75" customHeight="1">
      <c r="A28" s="141"/>
      <c r="B28" s="141"/>
      <c r="C28" s="147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2.75" customHeight="1">
      <c r="A29" s="141"/>
      <c r="B29" s="141"/>
      <c r="C29" s="147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12.75" customHeight="1">
      <c r="A30" s="141"/>
      <c r="B30" s="141"/>
      <c r="C30" s="147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12.75" customHeight="1">
      <c r="A31" s="141"/>
      <c r="B31" s="141"/>
      <c r="C31" s="147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2.75" customHeight="1">
      <c r="A32" s="141"/>
      <c r="B32" s="141"/>
      <c r="C32" s="147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2.75" customHeight="1">
      <c r="A33" s="141"/>
      <c r="B33" s="141"/>
      <c r="C33" s="147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2.75" customHeight="1">
      <c r="A34" s="141"/>
      <c r="B34" s="141"/>
      <c r="C34" s="147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2.75" customHeight="1">
      <c r="A35" s="141"/>
      <c r="B35" s="141"/>
      <c r="C35" s="147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2.75" customHeight="1">
      <c r="A36" s="141"/>
      <c r="B36" s="141"/>
      <c r="C36" s="147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2.75" customHeight="1">
      <c r="A37" s="141"/>
      <c r="B37" s="141"/>
      <c r="C37" s="147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2.75" customHeight="1">
      <c r="A38" s="141"/>
      <c r="B38" s="141"/>
      <c r="C38" s="147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ht="12.75" customHeight="1">
      <c r="A39" s="141"/>
      <c r="B39" s="141"/>
      <c r="C39" s="147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spans="1:26" ht="12.75" customHeight="1">
      <c r="A40" s="141"/>
      <c r="B40" s="141"/>
      <c r="C40" s="147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6" ht="12.75" customHeight="1">
      <c r="A41" s="141"/>
      <c r="B41" s="141"/>
      <c r="C41" s="147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12.75" customHeight="1">
      <c r="A42" s="141"/>
      <c r="B42" s="141"/>
      <c r="C42" s="147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12.75" customHeight="1">
      <c r="A43" s="141"/>
      <c r="B43" s="141"/>
      <c r="C43" s="147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26" ht="12.75" customHeight="1">
      <c r="A44" s="141"/>
      <c r="B44" s="141"/>
      <c r="C44" s="147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ht="12.75" customHeight="1">
      <c r="A45" s="141"/>
      <c r="B45" s="141"/>
      <c r="C45" s="147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ht="12.75" customHeight="1">
      <c r="A46" s="141"/>
      <c r="B46" s="141"/>
      <c r="C46" s="147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ht="12.75" customHeight="1">
      <c r="A47" s="141"/>
      <c r="B47" s="141"/>
      <c r="C47" s="147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2.75" customHeight="1">
      <c r="A48" s="141"/>
      <c r="B48" s="141"/>
      <c r="C48" s="147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spans="1:26" ht="12.75" customHeight="1">
      <c r="A49" s="141"/>
      <c r="B49" s="141"/>
      <c r="C49" s="147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spans="1:26" ht="12.75" customHeight="1">
      <c r="A50" s="141"/>
      <c r="B50" s="141"/>
      <c r="C50" s="147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ht="12.75" customHeight="1">
      <c r="A51" s="141"/>
      <c r="B51" s="141"/>
      <c r="C51" s="147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spans="1:26" ht="12.75" customHeight="1">
      <c r="A52" s="141"/>
      <c r="B52" s="141"/>
      <c r="C52" s="147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12.75" customHeight="1">
      <c r="A53" s="141"/>
      <c r="B53" s="141"/>
      <c r="C53" s="147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spans="1:26" ht="12.75" customHeight="1">
      <c r="A54" s="141"/>
      <c r="B54" s="141"/>
      <c r="C54" s="147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spans="1:26" ht="12.75" customHeight="1">
      <c r="A55" s="141"/>
      <c r="B55" s="141"/>
      <c r="C55" s="147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1:26" ht="12.75" customHeight="1">
      <c r="A56" s="141"/>
      <c r="B56" s="141"/>
      <c r="C56" s="147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26" ht="12.75" customHeight="1">
      <c r="A57" s="141"/>
      <c r="B57" s="141"/>
      <c r="C57" s="147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spans="1:26" ht="12.75" customHeight="1">
      <c r="A58" s="141"/>
      <c r="B58" s="141"/>
      <c r="C58" s="147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spans="1:26" ht="12.75" customHeight="1">
      <c r="A59" s="141"/>
      <c r="B59" s="141"/>
      <c r="C59" s="147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spans="1:26" ht="12.75" customHeight="1">
      <c r="A60" s="141"/>
      <c r="B60" s="141"/>
      <c r="C60" s="147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spans="1:26" ht="12.75" customHeight="1">
      <c r="A61" s="141"/>
      <c r="B61" s="141"/>
      <c r="C61" s="147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spans="1:26" ht="12.75" customHeight="1">
      <c r="A62" s="141"/>
      <c r="B62" s="141"/>
      <c r="C62" s="147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2.75" customHeight="1">
      <c r="A63" s="141"/>
      <c r="B63" s="141"/>
      <c r="C63" s="147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spans="1:26" ht="12.75" customHeight="1">
      <c r="A64" s="141"/>
      <c r="B64" s="141"/>
      <c r="C64" s="147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spans="1:26" ht="12.75" customHeight="1">
      <c r="A65" s="141"/>
      <c r="B65" s="141"/>
      <c r="C65" s="147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spans="1:26" ht="12.75" customHeight="1">
      <c r="A66" s="141"/>
      <c r="B66" s="141"/>
      <c r="C66" s="147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spans="1:26" ht="12.75" customHeight="1">
      <c r="A67" s="141"/>
      <c r="B67" s="141"/>
      <c r="C67" s="147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spans="1:26" ht="12.75" customHeight="1">
      <c r="A68" s="141"/>
      <c r="B68" s="141"/>
      <c r="C68" s="147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spans="1:26" ht="12.75" customHeight="1">
      <c r="A69" s="141"/>
      <c r="B69" s="141"/>
      <c r="C69" s="147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spans="1:26" ht="12.75" customHeight="1">
      <c r="A70" s="141"/>
      <c r="B70" s="141"/>
      <c r="C70" s="147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1:26" ht="12.75" customHeight="1">
      <c r="A71" s="141"/>
      <c r="B71" s="141"/>
      <c r="C71" s="147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2.75" customHeight="1">
      <c r="A72" s="141"/>
      <c r="B72" s="141"/>
      <c r="C72" s="147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26" ht="12.75" customHeight="1">
      <c r="A73" s="141"/>
      <c r="B73" s="141"/>
      <c r="C73" s="147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1:26" ht="12.75" customHeight="1">
      <c r="A74" s="141"/>
      <c r="B74" s="141"/>
      <c r="C74" s="147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2.75" customHeight="1">
      <c r="A75" s="141"/>
      <c r="B75" s="141"/>
      <c r="C75" s="147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spans="1:26" ht="12.75" customHeight="1">
      <c r="A76" s="141"/>
      <c r="B76" s="141"/>
      <c r="C76" s="147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ht="12.75" customHeight="1">
      <c r="A77" s="141"/>
      <c r="B77" s="141"/>
      <c r="C77" s="147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2.75" customHeight="1">
      <c r="A78" s="141"/>
      <c r="B78" s="141"/>
      <c r="C78" s="147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6" ht="12.75" customHeight="1">
      <c r="A79" s="141"/>
      <c r="B79" s="141"/>
      <c r="C79" s="147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1:26" ht="12.75" customHeight="1">
      <c r="A80" s="141"/>
      <c r="B80" s="141"/>
      <c r="C80" s="147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1:26" ht="12.75" customHeight="1">
      <c r="A81" s="141"/>
      <c r="B81" s="141"/>
      <c r="C81" s="147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ht="12.75" customHeight="1">
      <c r="A82" s="141"/>
      <c r="B82" s="141"/>
      <c r="C82" s="147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spans="1:26" ht="12.75" customHeight="1">
      <c r="A83" s="141"/>
      <c r="B83" s="141"/>
      <c r="C83" s="147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spans="1:26" ht="12.75" customHeight="1">
      <c r="A84" s="141"/>
      <c r="B84" s="141"/>
      <c r="C84" s="147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spans="1:26" ht="12.75" customHeight="1">
      <c r="A85" s="141"/>
      <c r="B85" s="141"/>
      <c r="C85" s="147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spans="1:26" ht="12.75" customHeight="1">
      <c r="A86" s="141"/>
      <c r="B86" s="141"/>
      <c r="C86" s="147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spans="1:26" ht="12.75" customHeight="1">
      <c r="A87" s="141"/>
      <c r="B87" s="141"/>
      <c r="C87" s="147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spans="1:26" ht="12.75" customHeight="1">
      <c r="A88" s="141"/>
      <c r="B88" s="141"/>
      <c r="C88" s="147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spans="1:26" ht="12.75" customHeight="1">
      <c r="A89" s="141"/>
      <c r="B89" s="141"/>
      <c r="C89" s="147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spans="1:26" ht="12.75" customHeight="1">
      <c r="A90" s="141"/>
      <c r="B90" s="141"/>
      <c r="C90" s="147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spans="1:26" ht="12.75" customHeight="1">
      <c r="A91" s="141"/>
      <c r="B91" s="141"/>
      <c r="C91" s="147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spans="1:26" ht="12.75" customHeight="1">
      <c r="A92" s="141"/>
      <c r="B92" s="141"/>
      <c r="C92" s="147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spans="1:26" ht="12.75" customHeight="1">
      <c r="A93" s="141"/>
      <c r="B93" s="141"/>
      <c r="C93" s="147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spans="1:26" ht="12.75" customHeight="1">
      <c r="A94" s="141"/>
      <c r="B94" s="141"/>
      <c r="C94" s="147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spans="1:26" ht="12.75" customHeight="1">
      <c r="A95" s="141"/>
      <c r="B95" s="141"/>
      <c r="C95" s="147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spans="1:26" ht="12.75" customHeight="1">
      <c r="A96" s="141"/>
      <c r="B96" s="141"/>
      <c r="C96" s="147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spans="1:26" ht="12.75" customHeight="1">
      <c r="A97" s="141"/>
      <c r="B97" s="141"/>
      <c r="C97" s="147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spans="1:26" ht="12.75" customHeight="1">
      <c r="A98" s="141"/>
      <c r="B98" s="141"/>
      <c r="C98" s="147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spans="1:26" ht="12.75" customHeight="1">
      <c r="A99" s="141"/>
      <c r="B99" s="141"/>
      <c r="C99" s="147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spans="1:26" ht="12.75" customHeight="1">
      <c r="A100" s="141"/>
      <c r="B100" s="141"/>
      <c r="C100" s="147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spans="1:26" ht="12.75" customHeight="1">
      <c r="A101" s="141"/>
      <c r="B101" s="141"/>
      <c r="C101" s="147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spans="1:26" ht="12.75" customHeight="1">
      <c r="A102" s="141"/>
      <c r="B102" s="141"/>
      <c r="C102" s="147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spans="1:26" ht="12.75" customHeight="1">
      <c r="A103" s="141"/>
      <c r="B103" s="141"/>
      <c r="C103" s="147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spans="1:26" ht="12.75" customHeight="1">
      <c r="A104" s="141"/>
      <c r="B104" s="141"/>
      <c r="C104" s="147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spans="1:26" ht="12.75" customHeight="1">
      <c r="A105" s="141"/>
      <c r="B105" s="141"/>
      <c r="C105" s="147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spans="1:26" ht="12.75" customHeight="1">
      <c r="A106" s="141"/>
      <c r="B106" s="141"/>
      <c r="C106" s="147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spans="1:26" ht="12.75" customHeight="1">
      <c r="A107" s="141"/>
      <c r="B107" s="141"/>
      <c r="C107" s="147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spans="1:26" ht="12.75" customHeight="1">
      <c r="A108" s="141"/>
      <c r="B108" s="141"/>
      <c r="C108" s="147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spans="1:26" ht="12.75" customHeight="1">
      <c r="A109" s="141"/>
      <c r="B109" s="141"/>
      <c r="C109" s="147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spans="1:26" ht="12.75" customHeight="1">
      <c r="A110" s="141"/>
      <c r="B110" s="141"/>
      <c r="C110" s="147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spans="1:26" ht="12.75" customHeight="1">
      <c r="A111" s="141"/>
      <c r="B111" s="141"/>
      <c r="C111" s="147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spans="1:26" ht="12.75" customHeight="1">
      <c r="A112" s="141"/>
      <c r="B112" s="141"/>
      <c r="C112" s="147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spans="1:26" ht="12.75" customHeight="1">
      <c r="A113" s="141"/>
      <c r="B113" s="141"/>
      <c r="C113" s="147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spans="1:26" ht="12.75" customHeight="1">
      <c r="A114" s="141"/>
      <c r="B114" s="141"/>
      <c r="C114" s="147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spans="1:26" ht="12.75" customHeight="1">
      <c r="A115" s="141"/>
      <c r="B115" s="141"/>
      <c r="C115" s="147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spans="1:26" ht="12.75" customHeight="1">
      <c r="A116" s="141"/>
      <c r="B116" s="141"/>
      <c r="C116" s="147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spans="1:26" ht="12.75" customHeight="1">
      <c r="A117" s="141"/>
      <c r="B117" s="141"/>
      <c r="C117" s="147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spans="1:26" ht="12.75" customHeight="1">
      <c r="A118" s="141"/>
      <c r="B118" s="141"/>
      <c r="C118" s="147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spans="1:26" ht="12.75" customHeight="1">
      <c r="A119" s="141"/>
      <c r="B119" s="141"/>
      <c r="C119" s="147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spans="1:26" ht="12.75" customHeight="1">
      <c r="A120" s="141"/>
      <c r="B120" s="141"/>
      <c r="C120" s="147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spans="1:26" ht="12.75" customHeight="1">
      <c r="A121" s="141"/>
      <c r="B121" s="141"/>
      <c r="C121" s="147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spans="1:26" ht="12.75" customHeight="1">
      <c r="A122" s="141"/>
      <c r="B122" s="141"/>
      <c r="C122" s="147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spans="1:26" ht="12.75" customHeight="1">
      <c r="A123" s="141"/>
      <c r="B123" s="141"/>
      <c r="C123" s="147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spans="1:26" ht="12.75" customHeight="1">
      <c r="A124" s="141"/>
      <c r="B124" s="141"/>
      <c r="C124" s="147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spans="1:26" ht="12.75" customHeight="1">
      <c r="A125" s="141"/>
      <c r="B125" s="141"/>
      <c r="C125" s="147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ht="12.75" customHeight="1">
      <c r="A126" s="141"/>
      <c r="B126" s="141"/>
      <c r="C126" s="147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spans="1:26" ht="12.75" customHeight="1">
      <c r="A127" s="141"/>
      <c r="B127" s="141"/>
      <c r="C127" s="147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spans="1:26" ht="12.75" customHeight="1">
      <c r="A128" s="141"/>
      <c r="B128" s="141"/>
      <c r="C128" s="147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spans="1:26" ht="12.75" customHeight="1">
      <c r="A129" s="141"/>
      <c r="B129" s="141"/>
      <c r="C129" s="147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spans="1:26" ht="12.75" customHeight="1">
      <c r="A130" s="141"/>
      <c r="B130" s="141"/>
      <c r="C130" s="147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spans="1:26" ht="12.75" customHeight="1">
      <c r="A131" s="141"/>
      <c r="B131" s="141"/>
      <c r="C131" s="147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spans="1:26" ht="12.75" customHeight="1">
      <c r="A132" s="141"/>
      <c r="B132" s="141"/>
      <c r="C132" s="147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spans="1:26" ht="12.75" customHeight="1">
      <c r="A133" s="141"/>
      <c r="B133" s="141"/>
      <c r="C133" s="147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spans="1:26" ht="12.75" customHeight="1">
      <c r="A134" s="141"/>
      <c r="B134" s="141"/>
      <c r="C134" s="147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spans="1:26" ht="12.75" customHeight="1">
      <c r="A135" s="141"/>
      <c r="B135" s="141"/>
      <c r="C135" s="147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spans="1:26" ht="12.75" customHeight="1">
      <c r="A136" s="141"/>
      <c r="B136" s="141"/>
      <c r="C136" s="147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spans="1:26" ht="12.75" customHeight="1">
      <c r="A137" s="141"/>
      <c r="B137" s="141"/>
      <c r="C137" s="147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spans="1:26" ht="12.75" customHeight="1">
      <c r="A138" s="141"/>
      <c r="B138" s="141"/>
      <c r="C138" s="147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spans="1:26" ht="12.75" customHeight="1">
      <c r="A139" s="141"/>
      <c r="B139" s="141"/>
      <c r="C139" s="147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spans="1:26" ht="12.75" customHeight="1">
      <c r="A140" s="141"/>
      <c r="B140" s="141"/>
      <c r="C140" s="147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spans="1:26" ht="12.75" customHeight="1">
      <c r="A141" s="141"/>
      <c r="B141" s="141"/>
      <c r="C141" s="147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spans="1:26" ht="12.75" customHeight="1">
      <c r="A142" s="141"/>
      <c r="B142" s="141"/>
      <c r="C142" s="147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spans="1:26" ht="12.75" customHeight="1">
      <c r="A143" s="141"/>
      <c r="B143" s="141"/>
      <c r="C143" s="147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spans="1:26" ht="12.75" customHeight="1">
      <c r="A144" s="141"/>
      <c r="B144" s="141"/>
      <c r="C144" s="147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spans="1:26" ht="12.75" customHeight="1">
      <c r="A145" s="141"/>
      <c r="B145" s="141"/>
      <c r="C145" s="147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spans="1:26" ht="12.75" customHeight="1">
      <c r="A146" s="141"/>
      <c r="B146" s="141"/>
      <c r="C146" s="147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spans="1:26" ht="12.75" customHeight="1">
      <c r="A147" s="141"/>
      <c r="B147" s="141"/>
      <c r="C147" s="147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spans="1:26" ht="12.75" customHeight="1">
      <c r="A148" s="141"/>
      <c r="B148" s="141"/>
      <c r="C148" s="147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spans="1:26" ht="12.75" customHeight="1">
      <c r="A149" s="141"/>
      <c r="B149" s="141"/>
      <c r="C149" s="147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spans="1:26" ht="12.75" customHeight="1">
      <c r="A150" s="141"/>
      <c r="B150" s="141"/>
      <c r="C150" s="147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spans="1:26" ht="12.75" customHeight="1">
      <c r="A151" s="141"/>
      <c r="B151" s="141"/>
      <c r="C151" s="147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ht="12.75" customHeight="1">
      <c r="A152" s="141"/>
      <c r="B152" s="141"/>
      <c r="C152" s="147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spans="1:26" ht="12.75" customHeight="1">
      <c r="A153" s="141"/>
      <c r="B153" s="141"/>
      <c r="C153" s="147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spans="1:26" ht="12.75" customHeight="1">
      <c r="A154" s="141"/>
      <c r="B154" s="141"/>
      <c r="C154" s="147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spans="1:26" ht="12.75" customHeight="1">
      <c r="A155" s="141"/>
      <c r="B155" s="141"/>
      <c r="C155" s="147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spans="1:26" ht="12.75" customHeight="1">
      <c r="A156" s="141"/>
      <c r="B156" s="141"/>
      <c r="C156" s="147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spans="1:26" ht="12.75" customHeight="1">
      <c r="A157" s="141"/>
      <c r="B157" s="141"/>
      <c r="C157" s="147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spans="1:26" ht="12.75" customHeight="1">
      <c r="A158" s="141"/>
      <c r="B158" s="141"/>
      <c r="C158" s="147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spans="1:26" ht="12.75" customHeight="1">
      <c r="A159" s="141"/>
      <c r="B159" s="141"/>
      <c r="C159" s="147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spans="1:26" ht="12.75" customHeight="1">
      <c r="A160" s="141"/>
      <c r="B160" s="141"/>
      <c r="C160" s="147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spans="1:26" ht="12.75" customHeight="1">
      <c r="A161" s="141"/>
      <c r="B161" s="141"/>
      <c r="C161" s="147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spans="1:26" ht="12.75" customHeight="1">
      <c r="A162" s="141"/>
      <c r="B162" s="141"/>
      <c r="C162" s="147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spans="1:26" ht="12.75" customHeight="1">
      <c r="A163" s="141"/>
      <c r="B163" s="141"/>
      <c r="C163" s="147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spans="1:26" ht="12.75" customHeight="1">
      <c r="A164" s="141"/>
      <c r="B164" s="141"/>
      <c r="C164" s="147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spans="1:26" ht="12.75" customHeight="1">
      <c r="A165" s="141"/>
      <c r="B165" s="141"/>
      <c r="C165" s="147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spans="1:26" ht="12.75" customHeight="1">
      <c r="A166" s="141"/>
      <c r="B166" s="141"/>
      <c r="C166" s="147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spans="1:26" ht="12.75" customHeight="1">
      <c r="A167" s="141"/>
      <c r="B167" s="141"/>
      <c r="C167" s="147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spans="1:26" ht="12.75" customHeight="1">
      <c r="A168" s="141"/>
      <c r="B168" s="141"/>
      <c r="C168" s="147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spans="1:26" ht="12.75" customHeight="1">
      <c r="A169" s="141"/>
      <c r="B169" s="141"/>
      <c r="C169" s="147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spans="1:26" ht="12.75" customHeight="1">
      <c r="A170" s="141"/>
      <c r="B170" s="141"/>
      <c r="C170" s="147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spans="1:26" ht="12.75" customHeight="1">
      <c r="A171" s="141"/>
      <c r="B171" s="141"/>
      <c r="C171" s="147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spans="1:26" ht="12.75" customHeight="1">
      <c r="A172" s="141"/>
      <c r="B172" s="141"/>
      <c r="C172" s="147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spans="1:26" ht="12.75" customHeight="1">
      <c r="A173" s="141"/>
      <c r="B173" s="141"/>
      <c r="C173" s="147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spans="1:26" ht="12.75" customHeight="1">
      <c r="A174" s="141"/>
      <c r="B174" s="141"/>
      <c r="C174" s="147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spans="1:26" ht="12.75" customHeight="1">
      <c r="A175" s="141"/>
      <c r="B175" s="141"/>
      <c r="C175" s="147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spans="1:26" ht="12.75" customHeight="1">
      <c r="A176" s="141"/>
      <c r="B176" s="141"/>
      <c r="C176" s="147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spans="1:26" ht="12.75" customHeight="1">
      <c r="A177" s="141"/>
      <c r="B177" s="141"/>
      <c r="C177" s="147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spans="1:26" ht="12.75" customHeight="1">
      <c r="A178" s="141"/>
      <c r="B178" s="141"/>
      <c r="C178" s="147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spans="1:26" ht="12.75" customHeight="1">
      <c r="A179" s="141"/>
      <c r="B179" s="141"/>
      <c r="C179" s="147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spans="1:26" ht="12.75" customHeight="1">
      <c r="A180" s="141"/>
      <c r="B180" s="141"/>
      <c r="C180" s="147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spans="1:26" ht="12.75" customHeight="1">
      <c r="A181" s="141"/>
      <c r="B181" s="141"/>
      <c r="C181" s="147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spans="1:26" ht="12.75" customHeight="1">
      <c r="A182" s="141"/>
      <c r="B182" s="141"/>
      <c r="C182" s="147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spans="1:26" ht="12.75" customHeight="1">
      <c r="A183" s="141"/>
      <c r="B183" s="141"/>
      <c r="C183" s="147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spans="1:26" ht="12.75" customHeight="1">
      <c r="A184" s="141"/>
      <c r="B184" s="141"/>
      <c r="C184" s="147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spans="1:26" ht="12.75" customHeight="1">
      <c r="A185" s="141"/>
      <c r="B185" s="141"/>
      <c r="C185" s="147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spans="1:26" ht="12.75" customHeight="1">
      <c r="A186" s="141"/>
      <c r="B186" s="141"/>
      <c r="C186" s="147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spans="1:26" ht="12.75" customHeight="1">
      <c r="A187" s="141"/>
      <c r="B187" s="141"/>
      <c r="C187" s="147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spans="1:26" ht="12.75" customHeight="1">
      <c r="A188" s="141"/>
      <c r="B188" s="141"/>
      <c r="C188" s="147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spans="1:26" ht="12.75" customHeight="1">
      <c r="A189" s="141"/>
      <c r="B189" s="141"/>
      <c r="C189" s="147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spans="1:26" ht="12.75" customHeight="1">
      <c r="A190" s="141"/>
      <c r="B190" s="141"/>
      <c r="C190" s="147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spans="1:26" ht="12.75" customHeight="1">
      <c r="A191" s="141"/>
      <c r="B191" s="141"/>
      <c r="C191" s="147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spans="1:26" ht="12.75" customHeight="1">
      <c r="A192" s="141"/>
      <c r="B192" s="141"/>
      <c r="C192" s="147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spans="1:26" ht="12.75" customHeight="1">
      <c r="A193" s="141"/>
      <c r="B193" s="141"/>
      <c r="C193" s="147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spans="1:26" ht="12.75" customHeight="1">
      <c r="A194" s="141"/>
      <c r="B194" s="141"/>
      <c r="C194" s="147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spans="1:26" ht="12.75" customHeight="1">
      <c r="A195" s="141"/>
      <c r="B195" s="141"/>
      <c r="C195" s="147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spans="1:26" ht="12.75" customHeight="1">
      <c r="A196" s="141"/>
      <c r="B196" s="141"/>
      <c r="C196" s="147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spans="1:26" ht="12.75" customHeight="1">
      <c r="A197" s="141"/>
      <c r="B197" s="141"/>
      <c r="C197" s="147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spans="1:26" ht="12.75" customHeight="1">
      <c r="A198" s="141"/>
      <c r="B198" s="141"/>
      <c r="C198" s="147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spans="1:26" ht="12.75" customHeight="1">
      <c r="A199" s="141"/>
      <c r="B199" s="141"/>
      <c r="C199" s="147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spans="1:26" ht="12.75" customHeight="1">
      <c r="A200" s="141"/>
      <c r="B200" s="141"/>
      <c r="C200" s="147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spans="1:26" ht="12.75" customHeight="1">
      <c r="A201" s="141"/>
      <c r="B201" s="141"/>
      <c r="C201" s="147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spans="1:26" ht="12.75" customHeight="1">
      <c r="A202" s="141"/>
      <c r="B202" s="141"/>
      <c r="C202" s="147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spans="1:26" ht="12.75" customHeight="1">
      <c r="A203" s="141"/>
      <c r="B203" s="141"/>
      <c r="C203" s="147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spans="1:26" ht="12.75" customHeight="1">
      <c r="A204" s="141"/>
      <c r="B204" s="141"/>
      <c r="C204" s="147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spans="1:26" ht="12.75" customHeight="1">
      <c r="A205" s="141"/>
      <c r="B205" s="141"/>
      <c r="C205" s="147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spans="1:26" ht="12.75" customHeight="1">
      <c r="A206" s="141"/>
      <c r="B206" s="141"/>
      <c r="C206" s="147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spans="1:26" ht="12.75" customHeight="1">
      <c r="A207" s="141"/>
      <c r="B207" s="141"/>
      <c r="C207" s="147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spans="1:26" ht="12.75" customHeight="1">
      <c r="A208" s="141"/>
      <c r="B208" s="141"/>
      <c r="C208" s="147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spans="1:26" ht="12.75" customHeight="1">
      <c r="A209" s="141"/>
      <c r="B209" s="141"/>
      <c r="C209" s="147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spans="1:26" ht="12.75" customHeight="1">
      <c r="A210" s="141"/>
      <c r="B210" s="141"/>
      <c r="C210" s="147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spans="1:26" ht="12.75" customHeight="1">
      <c r="A211" s="141"/>
      <c r="B211" s="141"/>
      <c r="C211" s="147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spans="1:26" ht="12.75" customHeight="1">
      <c r="A212" s="141"/>
      <c r="B212" s="141"/>
      <c r="C212" s="147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spans="1:26" ht="12.75" customHeight="1">
      <c r="A213" s="141"/>
      <c r="B213" s="141"/>
      <c r="C213" s="147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spans="1:26" ht="12.75" customHeight="1">
      <c r="A214" s="141"/>
      <c r="B214" s="141"/>
      <c r="C214" s="147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spans="1:26" ht="12.75" customHeight="1">
      <c r="A215" s="141"/>
      <c r="B215" s="141"/>
      <c r="C215" s="147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spans="1:26" ht="12.75" customHeight="1">
      <c r="A216" s="141"/>
      <c r="B216" s="141"/>
      <c r="C216" s="147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spans="1:26" ht="12.75" customHeight="1">
      <c r="A217" s="141"/>
      <c r="B217" s="141"/>
      <c r="C217" s="147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spans="1:26" ht="12.75" customHeight="1">
      <c r="A218" s="141"/>
      <c r="B218" s="141"/>
      <c r="C218" s="147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spans="1:26" ht="12.75" customHeight="1">
      <c r="A219" s="141"/>
      <c r="B219" s="141"/>
      <c r="C219" s="147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spans="1:26" ht="12.75" customHeight="1">
      <c r="A220" s="141"/>
      <c r="B220" s="141"/>
      <c r="C220" s="147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spans="1:26" ht="12.75" customHeight="1">
      <c r="A221" s="141"/>
      <c r="B221" s="141"/>
      <c r="C221" s="147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spans="1:26" ht="12.75" customHeight="1">
      <c r="A222" s="141"/>
      <c r="B222" s="141"/>
      <c r="C222" s="147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spans="1:26" ht="12.75" customHeight="1">
      <c r="A223" s="141"/>
      <c r="B223" s="141"/>
      <c r="C223" s="147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spans="1:26" ht="12.75" customHeight="1">
      <c r="A224" s="141"/>
      <c r="B224" s="141"/>
      <c r="C224" s="147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spans="1:26" ht="12.75" customHeight="1">
      <c r="A225" s="141"/>
      <c r="B225" s="141"/>
      <c r="C225" s="147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spans="1:26" ht="12.75" customHeight="1">
      <c r="A226" s="141"/>
      <c r="B226" s="141"/>
      <c r="C226" s="147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ht="12.75" customHeight="1">
      <c r="A227" s="141"/>
      <c r="B227" s="141"/>
      <c r="C227" s="147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spans="1:26" ht="12.75" customHeight="1">
      <c r="A228" s="141"/>
      <c r="B228" s="141"/>
      <c r="C228" s="147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spans="1:26" ht="12.75" customHeight="1">
      <c r="A229" s="141"/>
      <c r="B229" s="141"/>
      <c r="C229" s="147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spans="1:26" ht="12.75" customHeight="1">
      <c r="A230" s="141"/>
      <c r="B230" s="141"/>
      <c r="C230" s="147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spans="1:26" ht="12.75" customHeight="1">
      <c r="A231" s="141"/>
      <c r="B231" s="141"/>
      <c r="C231" s="147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spans="1:26" ht="12.75" customHeight="1">
      <c r="A232" s="141"/>
      <c r="B232" s="141"/>
      <c r="C232" s="147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spans="1:26" ht="12.75" customHeight="1">
      <c r="A233" s="141"/>
      <c r="B233" s="141"/>
      <c r="C233" s="147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spans="1:26" ht="12.75" customHeight="1">
      <c r="A234" s="141"/>
      <c r="B234" s="141"/>
      <c r="C234" s="147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spans="1:26" ht="12.75" customHeight="1">
      <c r="A235" s="141"/>
      <c r="B235" s="141"/>
      <c r="C235" s="147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spans="1:26" ht="12.75" customHeight="1">
      <c r="A236" s="141"/>
      <c r="B236" s="141"/>
      <c r="C236" s="147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spans="1:26" ht="12.75" customHeight="1">
      <c r="A237" s="141"/>
      <c r="B237" s="141"/>
      <c r="C237" s="147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spans="1:26" ht="12.75" customHeight="1">
      <c r="A238" s="141"/>
      <c r="B238" s="141"/>
      <c r="C238" s="147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spans="1:26" ht="12.75" customHeight="1">
      <c r="A239" s="141"/>
      <c r="B239" s="141"/>
      <c r="C239" s="147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spans="1:26" ht="12.75" customHeight="1">
      <c r="A240" s="141"/>
      <c r="B240" s="141"/>
      <c r="C240" s="147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spans="1:26" ht="12.75" customHeight="1">
      <c r="A241" s="141"/>
      <c r="B241" s="141"/>
      <c r="C241" s="147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spans="1:26" ht="12.75" customHeight="1">
      <c r="A242" s="141"/>
      <c r="B242" s="141"/>
      <c r="C242" s="147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spans="1:26" ht="12.75" customHeight="1">
      <c r="A243" s="141"/>
      <c r="B243" s="141"/>
      <c r="C243" s="147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spans="1:26" ht="12.75" customHeight="1">
      <c r="A244" s="141"/>
      <c r="B244" s="141"/>
      <c r="C244" s="147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spans="1:26" ht="12.75" customHeight="1">
      <c r="A245" s="141"/>
      <c r="B245" s="141"/>
      <c r="C245" s="147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spans="1:26" ht="12.75" customHeight="1">
      <c r="A246" s="141"/>
      <c r="B246" s="141"/>
      <c r="C246" s="147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spans="1:26" ht="12.75" customHeight="1">
      <c r="A247" s="141"/>
      <c r="B247" s="141"/>
      <c r="C247" s="147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spans="1:26" ht="12.75" customHeight="1">
      <c r="A248" s="141"/>
      <c r="B248" s="141"/>
      <c r="C248" s="147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spans="1:26" ht="12.75" customHeight="1">
      <c r="A249" s="141"/>
      <c r="B249" s="141"/>
      <c r="C249" s="147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spans="1:26" ht="12.75" customHeight="1">
      <c r="A250" s="141"/>
      <c r="B250" s="141"/>
      <c r="C250" s="147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spans="1:26" ht="12.75" customHeight="1">
      <c r="A251" s="141"/>
      <c r="B251" s="141"/>
      <c r="C251" s="147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spans="1:26" ht="12.75" customHeight="1">
      <c r="A252" s="141"/>
      <c r="B252" s="141"/>
      <c r="C252" s="147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spans="1:26" ht="12.75" customHeight="1">
      <c r="A253" s="141"/>
      <c r="B253" s="141"/>
      <c r="C253" s="147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spans="1:26" ht="12.75" customHeight="1">
      <c r="A254" s="141"/>
      <c r="B254" s="141"/>
      <c r="C254" s="147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spans="1:26" ht="12.75" customHeight="1">
      <c r="A255" s="141"/>
      <c r="B255" s="141"/>
      <c r="C255" s="147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spans="1:26" ht="12.75" customHeight="1">
      <c r="A256" s="141"/>
      <c r="B256" s="141"/>
      <c r="C256" s="147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spans="1:26" ht="12.75" customHeight="1">
      <c r="A257" s="141"/>
      <c r="B257" s="141"/>
      <c r="C257" s="147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spans="1:26" ht="12.75" customHeight="1">
      <c r="A258" s="141"/>
      <c r="B258" s="141"/>
      <c r="C258" s="147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spans="1:26" ht="12.75" customHeight="1">
      <c r="A259" s="141"/>
      <c r="B259" s="141"/>
      <c r="C259" s="147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spans="1:26" ht="12.75" customHeight="1">
      <c r="A260" s="141"/>
      <c r="B260" s="141"/>
      <c r="C260" s="147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spans="1:26" ht="12.75" customHeight="1">
      <c r="A261" s="141"/>
      <c r="B261" s="141"/>
      <c r="C261" s="147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spans="1:26" ht="12.75" customHeight="1">
      <c r="A262" s="141"/>
      <c r="B262" s="141"/>
      <c r="C262" s="147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spans="1:26" ht="12.75" customHeight="1">
      <c r="A263" s="141"/>
      <c r="B263" s="141"/>
      <c r="C263" s="147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spans="1:26" ht="12.75" customHeight="1">
      <c r="A264" s="141"/>
      <c r="B264" s="141"/>
      <c r="C264" s="147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spans="1:26" ht="12.75" customHeight="1">
      <c r="A265" s="141"/>
      <c r="B265" s="141"/>
      <c r="C265" s="147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spans="1:26" ht="12.75" customHeight="1">
      <c r="A266" s="141"/>
      <c r="B266" s="141"/>
      <c r="C266" s="147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spans="1:26" ht="12.75" customHeight="1">
      <c r="A267" s="141"/>
      <c r="B267" s="141"/>
      <c r="C267" s="147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spans="1:26" ht="12.75" customHeight="1">
      <c r="A268" s="141"/>
      <c r="B268" s="141"/>
      <c r="C268" s="147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spans="1:26" ht="12.75" customHeight="1">
      <c r="A269" s="141"/>
      <c r="B269" s="141"/>
      <c r="C269" s="147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spans="1:26" ht="12.75" customHeight="1">
      <c r="A270" s="141"/>
      <c r="B270" s="141"/>
      <c r="C270" s="147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spans="1:26" ht="12.75" customHeight="1">
      <c r="A271" s="141"/>
      <c r="B271" s="141"/>
      <c r="C271" s="147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spans="1:26" ht="12.75" customHeight="1">
      <c r="A272" s="141"/>
      <c r="B272" s="141"/>
      <c r="C272" s="147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spans="1:26" ht="12.75" customHeight="1">
      <c r="A273" s="141"/>
      <c r="B273" s="141"/>
      <c r="C273" s="147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spans="1:26" ht="12.75" customHeight="1">
      <c r="A274" s="141"/>
      <c r="B274" s="141"/>
      <c r="C274" s="147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spans="1:26" ht="12.75" customHeight="1">
      <c r="A275" s="141"/>
      <c r="B275" s="141"/>
      <c r="C275" s="147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spans="1:26" ht="12.75" customHeight="1">
      <c r="A276" s="141"/>
      <c r="B276" s="141"/>
      <c r="C276" s="147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spans="1:26" ht="12.75" customHeight="1">
      <c r="A277" s="141"/>
      <c r="B277" s="141"/>
      <c r="C277" s="147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spans="1:26" ht="12.75" customHeight="1">
      <c r="A278" s="141"/>
      <c r="B278" s="141"/>
      <c r="C278" s="147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spans="1:26" ht="12.75" customHeight="1">
      <c r="A279" s="141"/>
      <c r="B279" s="141"/>
      <c r="C279" s="147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spans="1:26" ht="12.75" customHeight="1">
      <c r="A280" s="141"/>
      <c r="B280" s="141"/>
      <c r="C280" s="147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spans="1:26" ht="12.75" customHeight="1">
      <c r="A281" s="141"/>
      <c r="B281" s="141"/>
      <c r="C281" s="147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spans="1:26" ht="12.75" customHeight="1">
      <c r="A282" s="141"/>
      <c r="B282" s="141"/>
      <c r="C282" s="147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spans="1:26" ht="12.75" customHeight="1">
      <c r="A283" s="141"/>
      <c r="B283" s="141"/>
      <c r="C283" s="147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spans="1:26" ht="12.75" customHeight="1">
      <c r="A284" s="141"/>
      <c r="B284" s="141"/>
      <c r="C284" s="147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spans="1:26" ht="12.75" customHeight="1">
      <c r="A285" s="141"/>
      <c r="B285" s="141"/>
      <c r="C285" s="147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spans="1:26" ht="12.75" customHeight="1">
      <c r="A286" s="141"/>
      <c r="B286" s="141"/>
      <c r="C286" s="147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spans="1:26" ht="12.75" customHeight="1">
      <c r="A287" s="141"/>
      <c r="B287" s="141"/>
      <c r="C287" s="147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spans="1:26" ht="12.75" customHeight="1">
      <c r="A288" s="141"/>
      <c r="B288" s="141"/>
      <c r="C288" s="147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spans="1:26" ht="12.75" customHeight="1">
      <c r="A289" s="141"/>
      <c r="B289" s="141"/>
      <c r="C289" s="147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spans="1:26" ht="12.75" customHeight="1">
      <c r="A290" s="141"/>
      <c r="B290" s="141"/>
      <c r="C290" s="147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spans="1:26" ht="12.75" customHeight="1">
      <c r="A291" s="141"/>
      <c r="B291" s="141"/>
      <c r="C291" s="147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spans="1:26" ht="12.75" customHeight="1">
      <c r="A292" s="141"/>
      <c r="B292" s="141"/>
      <c r="C292" s="147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spans="1:26" ht="12.75" customHeight="1">
      <c r="A293" s="141"/>
      <c r="B293" s="141"/>
      <c r="C293" s="147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spans="1:26" ht="12.75" customHeight="1">
      <c r="A294" s="141"/>
      <c r="B294" s="141"/>
      <c r="C294" s="147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spans="1:26" ht="12.75" customHeight="1">
      <c r="A295" s="141"/>
      <c r="B295" s="141"/>
      <c r="C295" s="147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spans="1:26" ht="12.75" customHeight="1">
      <c r="A296" s="141"/>
      <c r="B296" s="141"/>
      <c r="C296" s="147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spans="1:26" ht="12.75" customHeight="1">
      <c r="A297" s="141"/>
      <c r="B297" s="141"/>
      <c r="C297" s="147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spans="1:26" ht="12.75" customHeight="1">
      <c r="A298" s="141"/>
      <c r="B298" s="141"/>
      <c r="C298" s="147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spans="1:26" ht="12.75" customHeight="1">
      <c r="A299" s="141"/>
      <c r="B299" s="141"/>
      <c r="C299" s="147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spans="1:26" ht="12.75" customHeight="1">
      <c r="A300" s="141"/>
      <c r="B300" s="141"/>
      <c r="C300" s="147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spans="1:26" ht="12.75" customHeight="1">
      <c r="A301" s="141"/>
      <c r="B301" s="141"/>
      <c r="C301" s="147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ht="12.75" customHeight="1">
      <c r="A302" s="141"/>
      <c r="B302" s="141"/>
      <c r="C302" s="147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spans="1:26" ht="12.75" customHeight="1">
      <c r="A303" s="141"/>
      <c r="B303" s="141"/>
      <c r="C303" s="147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spans="1:26" ht="12.75" customHeight="1">
      <c r="A304" s="141"/>
      <c r="B304" s="141"/>
      <c r="C304" s="147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spans="1:26" ht="12.75" customHeight="1">
      <c r="A305" s="141"/>
      <c r="B305" s="141"/>
      <c r="C305" s="147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spans="1:26" ht="12.75" customHeight="1">
      <c r="A306" s="141"/>
      <c r="B306" s="141"/>
      <c r="C306" s="147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spans="1:26" ht="12.75" customHeight="1">
      <c r="A307" s="141"/>
      <c r="B307" s="141"/>
      <c r="C307" s="147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spans="1:26" ht="12.75" customHeight="1">
      <c r="A308" s="141"/>
      <c r="B308" s="141"/>
      <c r="C308" s="147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spans="1:26" ht="12.75" customHeight="1">
      <c r="A309" s="141"/>
      <c r="B309" s="141"/>
      <c r="C309" s="147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spans="1:26" ht="12.75" customHeight="1">
      <c r="A310" s="141"/>
      <c r="B310" s="141"/>
      <c r="C310" s="147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spans="1:26" ht="12.75" customHeight="1">
      <c r="A311" s="141"/>
      <c r="B311" s="141"/>
      <c r="C311" s="147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spans="1:26" ht="12.75" customHeight="1">
      <c r="A312" s="141"/>
      <c r="B312" s="141"/>
      <c r="C312" s="147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spans="1:26" ht="12.75" customHeight="1">
      <c r="A313" s="141"/>
      <c r="B313" s="141"/>
      <c r="C313" s="147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spans="1:26" ht="12.75" customHeight="1">
      <c r="A314" s="141"/>
      <c r="B314" s="141"/>
      <c r="C314" s="147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spans="1:26" ht="12.75" customHeight="1">
      <c r="A315" s="141"/>
      <c r="B315" s="141"/>
      <c r="C315" s="147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spans="1:26" ht="12.75" customHeight="1">
      <c r="A316" s="141"/>
      <c r="B316" s="141"/>
      <c r="C316" s="147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spans="1:26" ht="12.75" customHeight="1">
      <c r="A317" s="141"/>
      <c r="B317" s="141"/>
      <c r="C317" s="147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spans="1:26" ht="12.75" customHeight="1">
      <c r="A318" s="141"/>
      <c r="B318" s="141"/>
      <c r="C318" s="147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spans="1:26" ht="12.75" customHeight="1">
      <c r="A319" s="141"/>
      <c r="B319" s="141"/>
      <c r="C319" s="147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spans="1:26" ht="12.75" customHeight="1">
      <c r="A320" s="141"/>
      <c r="B320" s="141"/>
      <c r="C320" s="147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spans="1:26" ht="12.75" customHeight="1">
      <c r="A321" s="141"/>
      <c r="B321" s="141"/>
      <c r="C321" s="147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spans="1:26" ht="12.75" customHeight="1">
      <c r="A322" s="141"/>
      <c r="B322" s="141"/>
      <c r="C322" s="147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spans="1:26" ht="12.75" customHeight="1">
      <c r="A323" s="141"/>
      <c r="B323" s="141"/>
      <c r="C323" s="147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spans="1:26" ht="12.75" customHeight="1">
      <c r="A324" s="141"/>
      <c r="B324" s="141"/>
      <c r="C324" s="147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spans="1:26" ht="12.75" customHeight="1">
      <c r="A325" s="141"/>
      <c r="B325" s="141"/>
      <c r="C325" s="147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spans="1:26" ht="12.75" customHeight="1">
      <c r="A326" s="141"/>
      <c r="B326" s="141"/>
      <c r="C326" s="147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spans="1:26" ht="12.75" customHeight="1">
      <c r="A327" s="141"/>
      <c r="B327" s="141"/>
      <c r="C327" s="147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spans="1:26" ht="12.75" customHeight="1">
      <c r="A328" s="141"/>
      <c r="B328" s="141"/>
      <c r="C328" s="147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spans="1:26" ht="12.75" customHeight="1">
      <c r="A329" s="141"/>
      <c r="B329" s="141"/>
      <c r="C329" s="147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spans="1:26" ht="12.75" customHeight="1">
      <c r="A330" s="141"/>
      <c r="B330" s="141"/>
      <c r="C330" s="147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spans="1:26" ht="12.75" customHeight="1">
      <c r="A331" s="141"/>
      <c r="B331" s="141"/>
      <c r="C331" s="147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spans="1:26" ht="12.75" customHeight="1">
      <c r="A332" s="141"/>
      <c r="B332" s="141"/>
      <c r="C332" s="147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spans="1:26" ht="12.75" customHeight="1">
      <c r="A333" s="141"/>
      <c r="B333" s="141"/>
      <c r="C333" s="147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spans="1:26" ht="12.75" customHeight="1">
      <c r="A334" s="141"/>
      <c r="B334" s="141"/>
      <c r="C334" s="147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spans="1:26" ht="12.75" customHeight="1">
      <c r="A335" s="141"/>
      <c r="B335" s="141"/>
      <c r="C335" s="147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spans="1:26" ht="12.75" customHeight="1">
      <c r="A336" s="141"/>
      <c r="B336" s="141"/>
      <c r="C336" s="147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spans="1:26" ht="12.75" customHeight="1">
      <c r="A337" s="141"/>
      <c r="B337" s="141"/>
      <c r="C337" s="147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spans="1:26" ht="12.75" customHeight="1">
      <c r="A338" s="141"/>
      <c r="B338" s="141"/>
      <c r="C338" s="147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spans="1:26" ht="12.75" customHeight="1">
      <c r="A339" s="141"/>
      <c r="B339" s="141"/>
      <c r="C339" s="147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spans="1:26" ht="12.75" customHeight="1">
      <c r="A340" s="141"/>
      <c r="B340" s="141"/>
      <c r="C340" s="147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spans="1:26" ht="12.75" customHeight="1">
      <c r="A341" s="141"/>
      <c r="B341" s="141"/>
      <c r="C341" s="147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spans="1:26" ht="12.75" customHeight="1">
      <c r="A342" s="141"/>
      <c r="B342" s="141"/>
      <c r="C342" s="147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spans="1:26" ht="12.75" customHeight="1">
      <c r="A343" s="141"/>
      <c r="B343" s="141"/>
      <c r="C343" s="147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spans="1:26" ht="12.75" customHeight="1">
      <c r="A344" s="141"/>
      <c r="B344" s="141"/>
      <c r="C344" s="147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spans="1:26" ht="12.75" customHeight="1">
      <c r="A345" s="141"/>
      <c r="B345" s="141"/>
      <c r="C345" s="147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spans="1:26" ht="12.75" customHeight="1">
      <c r="A346" s="141"/>
      <c r="B346" s="141"/>
      <c r="C346" s="147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spans="1:26" ht="12.75" customHeight="1">
      <c r="A347" s="141"/>
      <c r="B347" s="141"/>
      <c r="C347" s="147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spans="1:26" ht="12.75" customHeight="1">
      <c r="A348" s="141"/>
      <c r="B348" s="141"/>
      <c r="C348" s="147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spans="1:26" ht="12.75" customHeight="1">
      <c r="A349" s="141"/>
      <c r="B349" s="141"/>
      <c r="C349" s="147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spans="1:26" ht="12.75" customHeight="1">
      <c r="A350" s="141"/>
      <c r="B350" s="141"/>
      <c r="C350" s="147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spans="1:26" ht="12.75" customHeight="1">
      <c r="A351" s="141"/>
      <c r="B351" s="141"/>
      <c r="C351" s="147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spans="1:26" ht="12.75" customHeight="1">
      <c r="A352" s="141"/>
      <c r="B352" s="141"/>
      <c r="C352" s="147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spans="1:26" ht="12.75" customHeight="1">
      <c r="A353" s="141"/>
      <c r="B353" s="141"/>
      <c r="C353" s="147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spans="1:26" ht="12.75" customHeight="1">
      <c r="A354" s="141"/>
      <c r="B354" s="141"/>
      <c r="C354" s="147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spans="1:26" ht="12.75" customHeight="1">
      <c r="A355" s="141"/>
      <c r="B355" s="141"/>
      <c r="C355" s="147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spans="1:26" ht="12.75" customHeight="1">
      <c r="A356" s="141"/>
      <c r="B356" s="141"/>
      <c r="C356" s="147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spans="1:26" ht="12.75" customHeight="1">
      <c r="A357" s="141"/>
      <c r="B357" s="141"/>
      <c r="C357" s="147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spans="1:26" ht="12.75" customHeight="1">
      <c r="A358" s="141"/>
      <c r="B358" s="141"/>
      <c r="C358" s="147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spans="1:26" ht="12.75" customHeight="1">
      <c r="A359" s="141"/>
      <c r="B359" s="141"/>
      <c r="C359" s="147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spans="1:26" ht="12.75" customHeight="1">
      <c r="A360" s="141"/>
      <c r="B360" s="141"/>
      <c r="C360" s="147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spans="1:26" ht="12.75" customHeight="1">
      <c r="A361" s="141"/>
      <c r="B361" s="141"/>
      <c r="C361" s="147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spans="1:26" ht="12.75" customHeight="1">
      <c r="A362" s="141"/>
      <c r="B362" s="141"/>
      <c r="C362" s="147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spans="1:26" ht="12.75" customHeight="1">
      <c r="A363" s="141"/>
      <c r="B363" s="141"/>
      <c r="C363" s="147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spans="1:26" ht="12.75" customHeight="1">
      <c r="A364" s="141"/>
      <c r="B364" s="141"/>
      <c r="C364" s="147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spans="1:26" ht="12.75" customHeight="1">
      <c r="A365" s="141"/>
      <c r="B365" s="141"/>
      <c r="C365" s="147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spans="1:26" ht="12.75" customHeight="1">
      <c r="A366" s="141"/>
      <c r="B366" s="141"/>
      <c r="C366" s="147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spans="1:26" ht="12.75" customHeight="1">
      <c r="A367" s="141"/>
      <c r="B367" s="141"/>
      <c r="C367" s="147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 spans="1:26" ht="12.75" customHeight="1">
      <c r="A368" s="141"/>
      <c r="B368" s="141"/>
      <c r="C368" s="147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spans="1:26" ht="12.75" customHeight="1">
      <c r="A369" s="141"/>
      <c r="B369" s="141"/>
      <c r="C369" s="147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spans="1:26" ht="12.75" customHeight="1">
      <c r="A370" s="141"/>
      <c r="B370" s="141"/>
      <c r="C370" s="147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spans="1:26" ht="12.75" customHeight="1">
      <c r="A371" s="141"/>
      <c r="B371" s="141"/>
      <c r="C371" s="147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spans="1:26" ht="12.75" customHeight="1">
      <c r="A372" s="141"/>
      <c r="B372" s="141"/>
      <c r="C372" s="147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spans="1:26" ht="12.75" customHeight="1">
      <c r="A373" s="141"/>
      <c r="B373" s="141"/>
      <c r="C373" s="147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spans="1:26" ht="12.75" customHeight="1">
      <c r="A374" s="141"/>
      <c r="B374" s="141"/>
      <c r="C374" s="147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spans="1:26" ht="12.75" customHeight="1">
      <c r="A375" s="141"/>
      <c r="B375" s="141"/>
      <c r="C375" s="147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spans="1:26" ht="12.75" customHeight="1">
      <c r="A376" s="141"/>
      <c r="B376" s="141"/>
      <c r="C376" s="147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ht="12.75" customHeight="1">
      <c r="A377" s="141"/>
      <c r="B377" s="141"/>
      <c r="C377" s="147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spans="1:26" ht="12.75" customHeight="1">
      <c r="A378" s="141"/>
      <c r="B378" s="141"/>
      <c r="C378" s="147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spans="1:26" ht="12.75" customHeight="1">
      <c r="A379" s="141"/>
      <c r="B379" s="141"/>
      <c r="C379" s="147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spans="1:26" ht="12.75" customHeight="1">
      <c r="A380" s="141"/>
      <c r="B380" s="141"/>
      <c r="C380" s="147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spans="1:26" ht="12.75" customHeight="1">
      <c r="A381" s="141"/>
      <c r="B381" s="141"/>
      <c r="C381" s="147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spans="1:26" ht="12.75" customHeight="1">
      <c r="A382" s="141"/>
      <c r="B382" s="141"/>
      <c r="C382" s="147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spans="1:26" ht="12.75" customHeight="1">
      <c r="A383" s="141"/>
      <c r="B383" s="141"/>
      <c r="C383" s="147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spans="1:26" ht="12.75" customHeight="1">
      <c r="A384" s="141"/>
      <c r="B384" s="141"/>
      <c r="C384" s="147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spans="1:26" ht="12.75" customHeight="1">
      <c r="A385" s="141"/>
      <c r="B385" s="141"/>
      <c r="C385" s="147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spans="1:26" ht="12.75" customHeight="1">
      <c r="A386" s="141"/>
      <c r="B386" s="141"/>
      <c r="C386" s="147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spans="1:26" ht="12.75" customHeight="1">
      <c r="A387" s="141"/>
      <c r="B387" s="141"/>
      <c r="C387" s="147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spans="1:26" ht="12.75" customHeight="1">
      <c r="A388" s="141"/>
      <c r="B388" s="141"/>
      <c r="C388" s="147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spans="1:26" ht="12.75" customHeight="1">
      <c r="A389" s="141"/>
      <c r="B389" s="141"/>
      <c r="C389" s="147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spans="1:26" ht="12.75" customHeight="1">
      <c r="A390" s="141"/>
      <c r="B390" s="141"/>
      <c r="C390" s="147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spans="1:26" ht="12.75" customHeight="1">
      <c r="A391" s="141"/>
      <c r="B391" s="141"/>
      <c r="C391" s="147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spans="1:26" ht="12.75" customHeight="1">
      <c r="A392" s="141"/>
      <c r="B392" s="141"/>
      <c r="C392" s="147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spans="1:26" ht="12.75" customHeight="1">
      <c r="A393" s="141"/>
      <c r="B393" s="141"/>
      <c r="C393" s="147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spans="1:26" ht="12.75" customHeight="1">
      <c r="A394" s="141"/>
      <c r="B394" s="141"/>
      <c r="C394" s="147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spans="1:26" ht="12.75" customHeight="1">
      <c r="A395" s="141"/>
      <c r="B395" s="141"/>
      <c r="C395" s="147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spans="1:26" ht="12.75" customHeight="1">
      <c r="A396" s="141"/>
      <c r="B396" s="141"/>
      <c r="C396" s="147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spans="1:26" ht="12.75" customHeight="1">
      <c r="A397" s="141"/>
      <c r="B397" s="141"/>
      <c r="C397" s="147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spans="1:26" ht="12.75" customHeight="1">
      <c r="A398" s="141"/>
      <c r="B398" s="141"/>
      <c r="C398" s="147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spans="1:26" ht="12.75" customHeight="1">
      <c r="A399" s="141"/>
      <c r="B399" s="141"/>
      <c r="C399" s="147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spans="1:26" ht="12.75" customHeight="1">
      <c r="A400" s="141"/>
      <c r="B400" s="141"/>
      <c r="C400" s="147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spans="1:26" ht="12.75" customHeight="1">
      <c r="A401" s="141"/>
      <c r="B401" s="141"/>
      <c r="C401" s="147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spans="1:26" ht="12.75" customHeight="1">
      <c r="A402" s="141"/>
      <c r="B402" s="141"/>
      <c r="C402" s="147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spans="1:26" ht="12.75" customHeight="1">
      <c r="A403" s="141"/>
      <c r="B403" s="141"/>
      <c r="C403" s="147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spans="1:26" ht="12.75" customHeight="1">
      <c r="A404" s="141"/>
      <c r="B404" s="141"/>
      <c r="C404" s="147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spans="1:26" ht="12.75" customHeight="1">
      <c r="A405" s="141"/>
      <c r="B405" s="141"/>
      <c r="C405" s="147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spans="1:26" ht="12.75" customHeight="1">
      <c r="A406" s="141"/>
      <c r="B406" s="141"/>
      <c r="C406" s="147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spans="1:26" ht="12.75" customHeight="1">
      <c r="A407" s="141"/>
      <c r="B407" s="141"/>
      <c r="C407" s="147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spans="1:26" ht="12.75" customHeight="1">
      <c r="A408" s="141"/>
      <c r="B408" s="141"/>
      <c r="C408" s="147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spans="1:26" ht="12.75" customHeight="1">
      <c r="A409" s="141"/>
      <c r="B409" s="141"/>
      <c r="C409" s="147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spans="1:26" ht="12.75" customHeight="1">
      <c r="A410" s="141"/>
      <c r="B410" s="141"/>
      <c r="C410" s="147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spans="1:26" ht="12.75" customHeight="1">
      <c r="A411" s="141"/>
      <c r="B411" s="141"/>
      <c r="C411" s="147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spans="1:26" ht="12.75" customHeight="1">
      <c r="A412" s="141"/>
      <c r="B412" s="141"/>
      <c r="C412" s="147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spans="1:26" ht="12.75" customHeight="1">
      <c r="A413" s="141"/>
      <c r="B413" s="141"/>
      <c r="C413" s="147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spans="1:26" ht="12.75" customHeight="1">
      <c r="A414" s="141"/>
      <c r="B414" s="141"/>
      <c r="C414" s="147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spans="1:26" ht="12.75" customHeight="1">
      <c r="A415" s="141"/>
      <c r="B415" s="141"/>
      <c r="C415" s="147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spans="1:26" ht="12.75" customHeight="1">
      <c r="A416" s="141"/>
      <c r="B416" s="141"/>
      <c r="C416" s="147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spans="1:26" ht="12.75" customHeight="1">
      <c r="A417" s="141"/>
      <c r="B417" s="141"/>
      <c r="C417" s="147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spans="1:26" ht="12.75" customHeight="1">
      <c r="A418" s="141"/>
      <c r="B418" s="141"/>
      <c r="C418" s="147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spans="1:26" ht="12.75" customHeight="1">
      <c r="A419" s="141"/>
      <c r="B419" s="141"/>
      <c r="C419" s="147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spans="1:26" ht="12.75" customHeight="1">
      <c r="A420" s="141"/>
      <c r="B420" s="141"/>
      <c r="C420" s="147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spans="1:26" ht="12.75" customHeight="1">
      <c r="A421" s="141"/>
      <c r="B421" s="141"/>
      <c r="C421" s="147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spans="1:26" ht="12.75" customHeight="1">
      <c r="A422" s="141"/>
      <c r="B422" s="141"/>
      <c r="C422" s="147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spans="1:26" ht="12.75" customHeight="1">
      <c r="A423" s="141"/>
      <c r="B423" s="141"/>
      <c r="C423" s="147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spans="1:26" ht="12.75" customHeight="1">
      <c r="A424" s="141"/>
      <c r="B424" s="141"/>
      <c r="C424" s="147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spans="1:26" ht="12.75" customHeight="1">
      <c r="A425" s="141"/>
      <c r="B425" s="141"/>
      <c r="C425" s="147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spans="1:26" ht="12.75" customHeight="1">
      <c r="A426" s="141"/>
      <c r="B426" s="141"/>
      <c r="C426" s="147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spans="1:26" ht="12.75" customHeight="1">
      <c r="A427" s="141"/>
      <c r="B427" s="141"/>
      <c r="C427" s="147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spans="1:26" ht="12.75" customHeight="1">
      <c r="A428" s="141"/>
      <c r="B428" s="141"/>
      <c r="C428" s="147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spans="1:26" ht="12.75" customHeight="1">
      <c r="A429" s="141"/>
      <c r="B429" s="141"/>
      <c r="C429" s="147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spans="1:26" ht="12.75" customHeight="1">
      <c r="A430" s="141"/>
      <c r="B430" s="141"/>
      <c r="C430" s="147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spans="1:26" ht="12.75" customHeight="1">
      <c r="A431" s="141"/>
      <c r="B431" s="141"/>
      <c r="C431" s="147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spans="1:26" ht="12.75" customHeight="1">
      <c r="A432" s="141"/>
      <c r="B432" s="141"/>
      <c r="C432" s="147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spans="1:26" ht="12.75" customHeight="1">
      <c r="A433" s="141"/>
      <c r="B433" s="141"/>
      <c r="C433" s="147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spans="1:26" ht="12.75" customHeight="1">
      <c r="A434" s="141"/>
      <c r="B434" s="141"/>
      <c r="C434" s="147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spans="1:26" ht="12.75" customHeight="1">
      <c r="A435" s="141"/>
      <c r="B435" s="141"/>
      <c r="C435" s="147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spans="1:26" ht="12.75" customHeight="1">
      <c r="A436" s="141"/>
      <c r="B436" s="141"/>
      <c r="C436" s="147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spans="1:26" ht="12.75" customHeight="1">
      <c r="A437" s="141"/>
      <c r="B437" s="141"/>
      <c r="C437" s="147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spans="1:26" ht="12.75" customHeight="1">
      <c r="A438" s="141"/>
      <c r="B438" s="141"/>
      <c r="C438" s="147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spans="1:26" ht="12.75" customHeight="1">
      <c r="A439" s="141"/>
      <c r="B439" s="141"/>
      <c r="C439" s="147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spans="1:26" ht="12.75" customHeight="1">
      <c r="A440" s="141"/>
      <c r="B440" s="141"/>
      <c r="C440" s="147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spans="1:26" ht="12.75" customHeight="1">
      <c r="A441" s="141"/>
      <c r="B441" s="141"/>
      <c r="C441" s="147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spans="1:26" ht="12.75" customHeight="1">
      <c r="A442" s="141"/>
      <c r="B442" s="141"/>
      <c r="C442" s="147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spans="1:26" ht="12.75" customHeight="1">
      <c r="A443" s="141"/>
      <c r="B443" s="141"/>
      <c r="C443" s="147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spans="1:26" ht="12.75" customHeight="1">
      <c r="A444" s="141"/>
      <c r="B444" s="141"/>
      <c r="C444" s="147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spans="1:26" ht="12.75" customHeight="1">
      <c r="A445" s="141"/>
      <c r="B445" s="141"/>
      <c r="C445" s="147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spans="1:26" ht="12.75" customHeight="1">
      <c r="A446" s="141"/>
      <c r="B446" s="141"/>
      <c r="C446" s="147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spans="1:26" ht="12.75" customHeight="1">
      <c r="A447" s="141"/>
      <c r="B447" s="141"/>
      <c r="C447" s="147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spans="1:26" ht="12.75" customHeight="1">
      <c r="A448" s="141"/>
      <c r="B448" s="141"/>
      <c r="C448" s="147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spans="1:26" ht="12.75" customHeight="1">
      <c r="A449" s="141"/>
      <c r="B449" s="141"/>
      <c r="C449" s="147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spans="1:26" ht="12.75" customHeight="1">
      <c r="A450" s="141"/>
      <c r="B450" s="141"/>
      <c r="C450" s="147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spans="1:26" ht="12.75" customHeight="1">
      <c r="A451" s="141"/>
      <c r="B451" s="141"/>
      <c r="C451" s="147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ht="12.75" customHeight="1">
      <c r="A452" s="141"/>
      <c r="B452" s="141"/>
      <c r="C452" s="147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spans="1:26" ht="12.75" customHeight="1">
      <c r="A453" s="141"/>
      <c r="B453" s="141"/>
      <c r="C453" s="147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spans="1:26" ht="12.75" customHeight="1">
      <c r="A454" s="141"/>
      <c r="B454" s="141"/>
      <c r="C454" s="147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spans="1:26" ht="12.75" customHeight="1">
      <c r="A455" s="141"/>
      <c r="B455" s="141"/>
      <c r="C455" s="147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spans="1:26" ht="12.75" customHeight="1">
      <c r="A456" s="141"/>
      <c r="B456" s="141"/>
      <c r="C456" s="147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spans="1:26" ht="12.75" customHeight="1">
      <c r="A457" s="141"/>
      <c r="B457" s="141"/>
      <c r="C457" s="147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spans="1:26" ht="12.75" customHeight="1">
      <c r="A458" s="141"/>
      <c r="B458" s="141"/>
      <c r="C458" s="147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spans="1:26" ht="12.75" customHeight="1">
      <c r="A459" s="141"/>
      <c r="B459" s="141"/>
      <c r="C459" s="147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spans="1:26" ht="12.75" customHeight="1">
      <c r="A460" s="141"/>
      <c r="B460" s="141"/>
      <c r="C460" s="147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spans="1:26" ht="12.75" customHeight="1">
      <c r="A461" s="141"/>
      <c r="B461" s="141"/>
      <c r="C461" s="147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spans="1:26" ht="12.75" customHeight="1">
      <c r="A462" s="141"/>
      <c r="B462" s="141"/>
      <c r="C462" s="147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spans="1:26" ht="12.75" customHeight="1">
      <c r="A463" s="141"/>
      <c r="B463" s="141"/>
      <c r="C463" s="147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spans="1:26" ht="12.75" customHeight="1">
      <c r="A464" s="141"/>
      <c r="B464" s="141"/>
      <c r="C464" s="147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spans="1:26" ht="12.75" customHeight="1">
      <c r="A465" s="141"/>
      <c r="B465" s="141"/>
      <c r="C465" s="147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spans="1:26" ht="12.75" customHeight="1">
      <c r="A466" s="141"/>
      <c r="B466" s="141"/>
      <c r="C466" s="147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spans="1:26" ht="12.75" customHeight="1">
      <c r="A467" s="141"/>
      <c r="B467" s="141"/>
      <c r="C467" s="147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spans="1:26" ht="12.75" customHeight="1">
      <c r="A468" s="141"/>
      <c r="B468" s="141"/>
      <c r="C468" s="147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spans="1:26" ht="12.75" customHeight="1">
      <c r="A469" s="141"/>
      <c r="B469" s="141"/>
      <c r="C469" s="147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spans="1:26" ht="12.75" customHeight="1">
      <c r="A470" s="141"/>
      <c r="B470" s="141"/>
      <c r="C470" s="147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spans="1:26" ht="12.75" customHeight="1">
      <c r="A471" s="141"/>
      <c r="B471" s="141"/>
      <c r="C471" s="147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spans="1:26" ht="12.75" customHeight="1">
      <c r="A472" s="141"/>
      <c r="B472" s="141"/>
      <c r="C472" s="147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spans="1:26" ht="12.75" customHeight="1">
      <c r="A473" s="141"/>
      <c r="B473" s="141"/>
      <c r="C473" s="147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spans="1:26" ht="12.75" customHeight="1">
      <c r="A474" s="141"/>
      <c r="B474" s="141"/>
      <c r="C474" s="147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spans="1:26" ht="12.75" customHeight="1">
      <c r="A475" s="141"/>
      <c r="B475" s="141"/>
      <c r="C475" s="147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spans="1:26" ht="12.75" customHeight="1">
      <c r="A476" s="141"/>
      <c r="B476" s="141"/>
      <c r="C476" s="147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spans="1:26" ht="12.75" customHeight="1">
      <c r="A477" s="141"/>
      <c r="B477" s="141"/>
      <c r="C477" s="147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spans="1:26" ht="12.75" customHeight="1">
      <c r="A478" s="141"/>
      <c r="B478" s="141"/>
      <c r="C478" s="147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spans="1:26" ht="12.75" customHeight="1">
      <c r="A479" s="141"/>
      <c r="B479" s="141"/>
      <c r="C479" s="147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spans="1:26" ht="12.75" customHeight="1">
      <c r="A480" s="141"/>
      <c r="B480" s="141"/>
      <c r="C480" s="147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spans="1:26" ht="12.75" customHeight="1">
      <c r="A481" s="141"/>
      <c r="B481" s="141"/>
      <c r="C481" s="147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spans="1:26" ht="12.75" customHeight="1">
      <c r="A482" s="141"/>
      <c r="B482" s="141"/>
      <c r="C482" s="147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spans="1:26" ht="12.75" customHeight="1">
      <c r="A483" s="141"/>
      <c r="B483" s="141"/>
      <c r="C483" s="147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spans="1:26" ht="12.75" customHeight="1">
      <c r="A484" s="141"/>
      <c r="B484" s="141"/>
      <c r="C484" s="147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spans="1:26" ht="12.75" customHeight="1">
      <c r="A485" s="141"/>
      <c r="B485" s="141"/>
      <c r="C485" s="147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spans="1:26" ht="12.75" customHeight="1">
      <c r="A486" s="141"/>
      <c r="B486" s="141"/>
      <c r="C486" s="147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spans="1:26" ht="12.75" customHeight="1">
      <c r="A487" s="141"/>
      <c r="B487" s="141"/>
      <c r="C487" s="147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spans="1:26" ht="12.75" customHeight="1">
      <c r="A488" s="141"/>
      <c r="B488" s="141"/>
      <c r="C488" s="147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spans="1:26" ht="12.75" customHeight="1">
      <c r="A489" s="141"/>
      <c r="B489" s="141"/>
      <c r="C489" s="147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spans="1:26" ht="12.75" customHeight="1">
      <c r="A490" s="141"/>
      <c r="B490" s="141"/>
      <c r="C490" s="147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spans="1:26" ht="12.75" customHeight="1">
      <c r="A491" s="141"/>
      <c r="B491" s="141"/>
      <c r="C491" s="147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spans="1:26" ht="12.75" customHeight="1">
      <c r="A492" s="141"/>
      <c r="B492" s="141"/>
      <c r="C492" s="147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spans="1:26" ht="12.75" customHeight="1">
      <c r="A493" s="141"/>
      <c r="B493" s="141"/>
      <c r="C493" s="147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spans="1:26" ht="12.75" customHeight="1">
      <c r="A494" s="141"/>
      <c r="B494" s="141"/>
      <c r="C494" s="147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spans="1:26" ht="12.75" customHeight="1">
      <c r="A495" s="141"/>
      <c r="B495" s="141"/>
      <c r="C495" s="147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spans="1:26" ht="12.75" customHeight="1">
      <c r="A496" s="141"/>
      <c r="B496" s="141"/>
      <c r="C496" s="147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spans="1:26" ht="12.75" customHeight="1">
      <c r="A497" s="141"/>
      <c r="B497" s="141"/>
      <c r="C497" s="147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spans="1:26" ht="12.75" customHeight="1">
      <c r="A498" s="141"/>
      <c r="B498" s="141"/>
      <c r="C498" s="147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ht="12.75" customHeight="1">
      <c r="A499" s="141"/>
      <c r="B499" s="141"/>
      <c r="C499" s="147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spans="1:26" ht="12.75" customHeight="1">
      <c r="A500" s="141"/>
      <c r="B500" s="141"/>
      <c r="C500" s="147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spans="1:26" ht="12.75" customHeight="1">
      <c r="A501" s="141"/>
      <c r="B501" s="141"/>
      <c r="C501" s="147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12.75" customHeight="1">
      <c r="A502" s="141"/>
      <c r="B502" s="141"/>
      <c r="C502" s="147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spans="1:26" ht="12.75" customHeight="1">
      <c r="A503" s="141"/>
      <c r="B503" s="141"/>
      <c r="C503" s="147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spans="1:26" ht="12.75" customHeight="1">
      <c r="A504" s="141"/>
      <c r="B504" s="141"/>
      <c r="C504" s="147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spans="1:26" ht="12.75" customHeight="1">
      <c r="A505" s="141"/>
      <c r="B505" s="141"/>
      <c r="C505" s="147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spans="1:26" ht="12.75" customHeight="1">
      <c r="A506" s="141"/>
      <c r="B506" s="141"/>
      <c r="C506" s="147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spans="1:26" ht="12.75" customHeight="1">
      <c r="A507" s="141"/>
      <c r="B507" s="141"/>
      <c r="C507" s="147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6" ht="12.75" customHeight="1">
      <c r="A508" s="141"/>
      <c r="B508" s="141"/>
      <c r="C508" s="147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spans="1:26" ht="12.75" customHeight="1">
      <c r="A509" s="141"/>
      <c r="B509" s="141"/>
      <c r="C509" s="147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spans="1:26" ht="12.75" customHeight="1">
      <c r="A510" s="141"/>
      <c r="B510" s="141"/>
      <c r="C510" s="147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spans="1:26" ht="12.75" customHeight="1">
      <c r="A511" s="141"/>
      <c r="B511" s="141"/>
      <c r="C511" s="147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spans="1:26" ht="12.75" customHeight="1">
      <c r="A512" s="141"/>
      <c r="B512" s="141"/>
      <c r="C512" s="147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spans="1:26" ht="12.75" customHeight="1">
      <c r="A513" s="141"/>
      <c r="B513" s="141"/>
      <c r="C513" s="147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spans="1:26" ht="12.75" customHeight="1">
      <c r="A514" s="141"/>
      <c r="B514" s="141"/>
      <c r="C514" s="147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spans="1:26" ht="12.75" customHeight="1">
      <c r="A515" s="141"/>
      <c r="B515" s="141"/>
      <c r="C515" s="147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spans="1:26" ht="12.75" customHeight="1">
      <c r="A516" s="141"/>
      <c r="B516" s="141"/>
      <c r="C516" s="147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spans="1:26" ht="12.75" customHeight="1">
      <c r="A517" s="141"/>
      <c r="B517" s="141"/>
      <c r="C517" s="147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spans="1:26" ht="12.75" customHeight="1">
      <c r="A518" s="141"/>
      <c r="B518" s="141"/>
      <c r="C518" s="147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spans="1:26" ht="12.75" customHeight="1">
      <c r="A519" s="141"/>
      <c r="B519" s="141"/>
      <c r="C519" s="147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spans="1:26" ht="12.75" customHeight="1">
      <c r="A520" s="141"/>
      <c r="B520" s="141"/>
      <c r="C520" s="147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spans="1:26" ht="12.75" customHeight="1">
      <c r="A521" s="141"/>
      <c r="B521" s="141"/>
      <c r="C521" s="147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spans="1:26" ht="12.75" customHeight="1">
      <c r="A522" s="141"/>
      <c r="B522" s="141"/>
      <c r="C522" s="147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spans="1:26" ht="12.75" customHeight="1">
      <c r="A523" s="141"/>
      <c r="B523" s="141"/>
      <c r="C523" s="147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spans="1:26" ht="12.75" customHeight="1">
      <c r="A524" s="141"/>
      <c r="B524" s="141"/>
      <c r="C524" s="147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spans="1:26" ht="12.75" customHeight="1">
      <c r="A525" s="141"/>
      <c r="B525" s="141"/>
      <c r="C525" s="147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spans="1:26" ht="12.75" customHeight="1">
      <c r="A526" s="141"/>
      <c r="B526" s="141"/>
      <c r="C526" s="147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ht="12.75" customHeight="1">
      <c r="A527" s="141"/>
      <c r="B527" s="141"/>
      <c r="C527" s="147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spans="1:26" ht="12.75" customHeight="1">
      <c r="A528" s="141"/>
      <c r="B528" s="141"/>
      <c r="C528" s="147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spans="1:26" ht="12.75" customHeight="1">
      <c r="A529" s="141"/>
      <c r="B529" s="141"/>
      <c r="C529" s="147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spans="1:26" ht="12.75" customHeight="1">
      <c r="A530" s="141"/>
      <c r="B530" s="141"/>
      <c r="C530" s="147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spans="1:26" ht="12.75" customHeight="1">
      <c r="A531" s="141"/>
      <c r="B531" s="141"/>
      <c r="C531" s="147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spans="1:26" ht="12.75" customHeight="1">
      <c r="A532" s="141"/>
      <c r="B532" s="141"/>
      <c r="C532" s="147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spans="1:26" ht="12.75" customHeight="1">
      <c r="A533" s="141"/>
      <c r="B533" s="141"/>
      <c r="C533" s="147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spans="1:26" ht="12.75" customHeight="1">
      <c r="A534" s="141"/>
      <c r="B534" s="141"/>
      <c r="C534" s="147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spans="1:26" ht="12.75" customHeight="1">
      <c r="A535" s="141"/>
      <c r="B535" s="141"/>
      <c r="C535" s="147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spans="1:26" ht="12.75" customHeight="1">
      <c r="A536" s="141"/>
      <c r="B536" s="141"/>
      <c r="C536" s="147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spans="1:26" ht="12.75" customHeight="1">
      <c r="A537" s="141"/>
      <c r="B537" s="141"/>
      <c r="C537" s="147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spans="1:26" ht="12.75" customHeight="1">
      <c r="A538" s="141"/>
      <c r="B538" s="141"/>
      <c r="C538" s="147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spans="1:26" ht="12.75" customHeight="1">
      <c r="A539" s="141"/>
      <c r="B539" s="141"/>
      <c r="C539" s="147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spans="1:26" ht="12.75" customHeight="1">
      <c r="A540" s="141"/>
      <c r="B540" s="141"/>
      <c r="C540" s="147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spans="1:26" ht="12.75" customHeight="1">
      <c r="A541" s="141"/>
      <c r="B541" s="141"/>
      <c r="C541" s="147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spans="1:26" ht="12.75" customHeight="1">
      <c r="A542" s="141"/>
      <c r="B542" s="141"/>
      <c r="C542" s="147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spans="1:26" ht="12.75" customHeight="1">
      <c r="A543" s="141"/>
      <c r="B543" s="141"/>
      <c r="C543" s="147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spans="1:26" ht="12.75" customHeight="1">
      <c r="A544" s="141"/>
      <c r="B544" s="141"/>
      <c r="C544" s="147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spans="1:26" ht="12.75" customHeight="1">
      <c r="A545" s="141"/>
      <c r="B545" s="141"/>
      <c r="C545" s="147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spans="1:26" ht="12.75" customHeight="1">
      <c r="A546" s="141"/>
      <c r="B546" s="141"/>
      <c r="C546" s="147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spans="1:26" ht="12.75" customHeight="1">
      <c r="A547" s="141"/>
      <c r="B547" s="141"/>
      <c r="C547" s="147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spans="1:26" ht="12.75" customHeight="1">
      <c r="A548" s="141"/>
      <c r="B548" s="141"/>
      <c r="C548" s="147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spans="1:26" ht="12.75" customHeight="1">
      <c r="A549" s="141"/>
      <c r="B549" s="141"/>
      <c r="C549" s="147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spans="1:26" ht="12.75" customHeight="1">
      <c r="A550" s="141"/>
      <c r="B550" s="141"/>
      <c r="C550" s="147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spans="1:26" ht="12.75" customHeight="1">
      <c r="A551" s="141"/>
      <c r="B551" s="141"/>
      <c r="C551" s="147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spans="1:26" ht="12.75" customHeight="1">
      <c r="A552" s="141"/>
      <c r="B552" s="141"/>
      <c r="C552" s="147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spans="1:26" ht="12.75" customHeight="1">
      <c r="A553" s="141"/>
      <c r="B553" s="141"/>
      <c r="C553" s="147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spans="1:26" ht="12.75" customHeight="1">
      <c r="A554" s="141"/>
      <c r="B554" s="141"/>
      <c r="C554" s="147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spans="1:26" ht="12.75" customHeight="1">
      <c r="A555" s="141"/>
      <c r="B555" s="141"/>
      <c r="C555" s="147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spans="1:26" ht="12.75" customHeight="1">
      <c r="A556" s="141"/>
      <c r="B556" s="141"/>
      <c r="C556" s="147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spans="1:26" ht="12.75" customHeight="1">
      <c r="A557" s="141"/>
      <c r="B557" s="141"/>
      <c r="C557" s="147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spans="1:26" ht="12.75" customHeight="1">
      <c r="A558" s="141"/>
      <c r="B558" s="141"/>
      <c r="C558" s="147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spans="1:26" ht="12.75" customHeight="1">
      <c r="A559" s="141"/>
      <c r="B559" s="141"/>
      <c r="C559" s="147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spans="1:26" ht="12.75" customHeight="1">
      <c r="A560" s="141"/>
      <c r="B560" s="141"/>
      <c r="C560" s="147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spans="1:26" ht="12.75" customHeight="1">
      <c r="A561" s="141"/>
      <c r="B561" s="141"/>
      <c r="C561" s="147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spans="1:26" ht="12.75" customHeight="1">
      <c r="A562" s="141"/>
      <c r="B562" s="141"/>
      <c r="C562" s="147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spans="1:26" ht="12.75" customHeight="1">
      <c r="A563" s="141"/>
      <c r="B563" s="141"/>
      <c r="C563" s="147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spans="1:26" ht="12.75" customHeight="1">
      <c r="A564" s="141"/>
      <c r="B564" s="141"/>
      <c r="C564" s="147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spans="1:26" ht="12.75" customHeight="1">
      <c r="A565" s="141"/>
      <c r="B565" s="141"/>
      <c r="C565" s="147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spans="1:26" ht="12.75" customHeight="1">
      <c r="A566" s="141"/>
      <c r="B566" s="141"/>
      <c r="C566" s="147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spans="1:26" ht="12.75" customHeight="1">
      <c r="A567" s="141"/>
      <c r="B567" s="141"/>
      <c r="C567" s="147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spans="1:26" ht="12.75" customHeight="1">
      <c r="A568" s="141"/>
      <c r="B568" s="141"/>
      <c r="C568" s="147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spans="1:26" ht="12.75" customHeight="1">
      <c r="A569" s="141"/>
      <c r="B569" s="141"/>
      <c r="C569" s="147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spans="1:26" ht="12.75" customHeight="1">
      <c r="A570" s="141"/>
      <c r="B570" s="141"/>
      <c r="C570" s="147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spans="1:26" ht="12.75" customHeight="1">
      <c r="A571" s="141"/>
      <c r="B571" s="141"/>
      <c r="C571" s="147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spans="1:26" ht="12.75" customHeight="1">
      <c r="A572" s="141"/>
      <c r="B572" s="141"/>
      <c r="C572" s="147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spans="1:26" ht="12.75" customHeight="1">
      <c r="A573" s="141"/>
      <c r="B573" s="141"/>
      <c r="C573" s="147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spans="1:26" ht="12.75" customHeight="1">
      <c r="A574" s="141"/>
      <c r="B574" s="141"/>
      <c r="C574" s="147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spans="1:26" ht="12.75" customHeight="1">
      <c r="A575" s="141"/>
      <c r="B575" s="141"/>
      <c r="C575" s="147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spans="1:26" ht="12.75" customHeight="1">
      <c r="A576" s="141"/>
      <c r="B576" s="141"/>
      <c r="C576" s="147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spans="1:26" ht="12.75" customHeight="1">
      <c r="A577" s="141"/>
      <c r="B577" s="141"/>
      <c r="C577" s="147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spans="1:26" ht="12.75" customHeight="1">
      <c r="A578" s="141"/>
      <c r="B578" s="141"/>
      <c r="C578" s="147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spans="1:26" ht="12.75" customHeight="1">
      <c r="A579" s="141"/>
      <c r="B579" s="141"/>
      <c r="C579" s="147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spans="1:26" ht="12.75" customHeight="1">
      <c r="A580" s="141"/>
      <c r="B580" s="141"/>
      <c r="C580" s="147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spans="1:26" ht="12.75" customHeight="1">
      <c r="A581" s="141"/>
      <c r="B581" s="141"/>
      <c r="C581" s="147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spans="1:26" ht="12.75" customHeight="1">
      <c r="A582" s="141"/>
      <c r="B582" s="141"/>
      <c r="C582" s="147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spans="1:26" ht="12.75" customHeight="1">
      <c r="A583" s="141"/>
      <c r="B583" s="141"/>
      <c r="C583" s="147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spans="1:26" ht="12.75" customHeight="1">
      <c r="A584" s="141"/>
      <c r="B584" s="141"/>
      <c r="C584" s="147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spans="1:26" ht="12.75" customHeight="1">
      <c r="A585" s="141"/>
      <c r="B585" s="141"/>
      <c r="C585" s="147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spans="1:26" ht="12.75" customHeight="1">
      <c r="A586" s="141"/>
      <c r="B586" s="141"/>
      <c r="C586" s="147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spans="1:26" ht="12.75" customHeight="1">
      <c r="A587" s="141"/>
      <c r="B587" s="141"/>
      <c r="C587" s="147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spans="1:26" ht="12.75" customHeight="1">
      <c r="A588" s="141"/>
      <c r="B588" s="141"/>
      <c r="C588" s="147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spans="1:26" ht="12.75" customHeight="1">
      <c r="A589" s="141"/>
      <c r="B589" s="141"/>
      <c r="C589" s="147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spans="1:26" ht="12.75" customHeight="1">
      <c r="A590" s="141"/>
      <c r="B590" s="141"/>
      <c r="C590" s="147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spans="1:26" ht="12.75" customHeight="1">
      <c r="A591" s="141"/>
      <c r="B591" s="141"/>
      <c r="C591" s="147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spans="1:26" ht="12.75" customHeight="1">
      <c r="A592" s="141"/>
      <c r="B592" s="141"/>
      <c r="C592" s="147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spans="1:26" ht="12.75" customHeight="1">
      <c r="A593" s="141"/>
      <c r="B593" s="141"/>
      <c r="C593" s="147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spans="1:26" ht="12.75" customHeight="1">
      <c r="A594" s="141"/>
      <c r="B594" s="141"/>
      <c r="C594" s="147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spans="1:26" ht="12.75" customHeight="1">
      <c r="A595" s="141"/>
      <c r="B595" s="141"/>
      <c r="C595" s="147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spans="1:26" ht="12.75" customHeight="1">
      <c r="A596" s="141"/>
      <c r="B596" s="141"/>
      <c r="C596" s="147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spans="1:26" ht="12.75" customHeight="1">
      <c r="A597" s="141"/>
      <c r="B597" s="141"/>
      <c r="C597" s="147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spans="1:26" ht="12.75" customHeight="1">
      <c r="A598" s="141"/>
      <c r="B598" s="141"/>
      <c r="C598" s="147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spans="1:26" ht="12.75" customHeight="1">
      <c r="A599" s="141"/>
      <c r="B599" s="141"/>
      <c r="C599" s="147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spans="1:26" ht="12.75" customHeight="1">
      <c r="A600" s="141"/>
      <c r="B600" s="141"/>
      <c r="C600" s="147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spans="1:26" ht="12.75" customHeight="1">
      <c r="A601" s="141"/>
      <c r="B601" s="141"/>
      <c r="C601" s="147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spans="1:26" ht="12.75" customHeight="1">
      <c r="A602" s="141"/>
      <c r="B602" s="141"/>
      <c r="C602" s="147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spans="1:26" ht="12.75" customHeight="1">
      <c r="A603" s="141"/>
      <c r="B603" s="141"/>
      <c r="C603" s="147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spans="1:26" ht="12.75" customHeight="1">
      <c r="A604" s="141"/>
      <c r="B604" s="141"/>
      <c r="C604" s="147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spans="1:26" ht="12.75" customHeight="1">
      <c r="A605" s="141"/>
      <c r="B605" s="141"/>
      <c r="C605" s="147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spans="1:26" ht="12.75" customHeight="1">
      <c r="A606" s="141"/>
      <c r="B606" s="141"/>
      <c r="C606" s="147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spans="1:26" ht="12.75" customHeight="1">
      <c r="A607" s="141"/>
      <c r="B607" s="141"/>
      <c r="C607" s="147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spans="1:26" ht="12.75" customHeight="1">
      <c r="A608" s="141"/>
      <c r="B608" s="141"/>
      <c r="C608" s="147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spans="1:26" ht="12.75" customHeight="1">
      <c r="A609" s="141"/>
      <c r="B609" s="141"/>
      <c r="C609" s="147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spans="1:26" ht="12.75" customHeight="1">
      <c r="A610" s="141"/>
      <c r="B610" s="141"/>
      <c r="C610" s="147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spans="1:26" ht="12.75" customHeight="1">
      <c r="A611" s="141"/>
      <c r="B611" s="141"/>
      <c r="C611" s="147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spans="1:26" ht="12.75" customHeight="1">
      <c r="A612" s="141"/>
      <c r="B612" s="141"/>
      <c r="C612" s="147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spans="1:26" ht="12.75" customHeight="1">
      <c r="A613" s="141"/>
      <c r="B613" s="141"/>
      <c r="C613" s="147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spans="1:26" ht="12.75" customHeight="1">
      <c r="A614" s="141"/>
      <c r="B614" s="141"/>
      <c r="C614" s="147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spans="1:26" ht="12.75" customHeight="1">
      <c r="A615" s="141"/>
      <c r="B615" s="141"/>
      <c r="C615" s="147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spans="1:26" ht="12.75" customHeight="1">
      <c r="A616" s="141"/>
      <c r="B616" s="141"/>
      <c r="C616" s="147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spans="1:26" ht="12.75" customHeight="1">
      <c r="A617" s="141"/>
      <c r="B617" s="141"/>
      <c r="C617" s="147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spans="1:26" ht="12.75" customHeight="1">
      <c r="A618" s="141"/>
      <c r="B618" s="141"/>
      <c r="C618" s="147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spans="1:26" ht="12.75" customHeight="1">
      <c r="A619" s="141"/>
      <c r="B619" s="141"/>
      <c r="C619" s="147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spans="1:26" ht="12.75" customHeight="1">
      <c r="A620" s="141"/>
      <c r="B620" s="141"/>
      <c r="C620" s="147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spans="1:26" ht="12.75" customHeight="1">
      <c r="A621" s="141"/>
      <c r="B621" s="141"/>
      <c r="C621" s="147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spans="1:26" ht="12.75" customHeight="1">
      <c r="A622" s="141"/>
      <c r="B622" s="141"/>
      <c r="C622" s="147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spans="1:26" ht="12.75" customHeight="1">
      <c r="A623" s="141"/>
      <c r="B623" s="141"/>
      <c r="C623" s="147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spans="1:26" ht="12.75" customHeight="1">
      <c r="A624" s="141"/>
      <c r="B624" s="141"/>
      <c r="C624" s="147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spans="1:26" ht="12.75" customHeight="1">
      <c r="A625" s="141"/>
      <c r="B625" s="141"/>
      <c r="C625" s="147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spans="1:26" ht="12.75" customHeight="1">
      <c r="A626" s="141"/>
      <c r="B626" s="141"/>
      <c r="C626" s="147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spans="1:26" ht="12.75" customHeight="1">
      <c r="A627" s="141"/>
      <c r="B627" s="141"/>
      <c r="C627" s="147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spans="1:26" ht="12.75" customHeight="1">
      <c r="A628" s="141"/>
      <c r="B628" s="141"/>
      <c r="C628" s="147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spans="1:26" ht="12.75" customHeight="1">
      <c r="A629" s="141"/>
      <c r="B629" s="141"/>
      <c r="C629" s="147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spans="1:26" ht="12.75" customHeight="1">
      <c r="A630" s="141"/>
      <c r="B630" s="141"/>
      <c r="C630" s="147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spans="1:26" ht="12.75" customHeight="1">
      <c r="A631" s="141"/>
      <c r="B631" s="141"/>
      <c r="C631" s="147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spans="1:26" ht="12.75" customHeight="1">
      <c r="A632" s="141"/>
      <c r="B632" s="141"/>
      <c r="C632" s="147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spans="1:26" ht="12.75" customHeight="1">
      <c r="A633" s="141"/>
      <c r="B633" s="141"/>
      <c r="C633" s="147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spans="1:26" ht="12.75" customHeight="1">
      <c r="A634" s="141"/>
      <c r="B634" s="141"/>
      <c r="C634" s="147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spans="1:26" ht="12.75" customHeight="1">
      <c r="A635" s="141"/>
      <c r="B635" s="141"/>
      <c r="C635" s="147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spans="1:26" ht="12.75" customHeight="1">
      <c r="A636" s="141"/>
      <c r="B636" s="141"/>
      <c r="C636" s="147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spans="1:26" ht="12.75" customHeight="1">
      <c r="A637" s="141"/>
      <c r="B637" s="141"/>
      <c r="C637" s="147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spans="1:26" ht="12.75" customHeight="1">
      <c r="A638" s="141"/>
      <c r="B638" s="141"/>
      <c r="C638" s="147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spans="1:26" ht="12.75" customHeight="1">
      <c r="A639" s="141"/>
      <c r="B639" s="141"/>
      <c r="C639" s="147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spans="1:26" ht="12.75" customHeight="1">
      <c r="A640" s="141"/>
      <c r="B640" s="141"/>
      <c r="C640" s="147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spans="1:26" ht="12.75" customHeight="1">
      <c r="A641" s="141"/>
      <c r="B641" s="141"/>
      <c r="C641" s="147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spans="1:26" ht="12.75" customHeight="1">
      <c r="A642" s="141"/>
      <c r="B642" s="141"/>
      <c r="C642" s="147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spans="1:26" ht="12.75" customHeight="1">
      <c r="A643" s="141"/>
      <c r="B643" s="141"/>
      <c r="C643" s="147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spans="1:26" ht="12.75" customHeight="1">
      <c r="A644" s="141"/>
      <c r="B644" s="141"/>
      <c r="C644" s="147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spans="1:26" ht="12.75" customHeight="1">
      <c r="A645" s="141"/>
      <c r="B645" s="141"/>
      <c r="C645" s="147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spans="1:26" ht="12.75" customHeight="1">
      <c r="A646" s="141"/>
      <c r="B646" s="141"/>
      <c r="C646" s="147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spans="1:26" ht="12.75" customHeight="1">
      <c r="A647" s="141"/>
      <c r="B647" s="141"/>
      <c r="C647" s="147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spans="1:26" ht="12.75" customHeight="1">
      <c r="A648" s="141"/>
      <c r="B648" s="141"/>
      <c r="C648" s="147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spans="1:26" ht="12.75" customHeight="1">
      <c r="A649" s="141"/>
      <c r="B649" s="141"/>
      <c r="C649" s="147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spans="1:26" ht="12.75" customHeight="1">
      <c r="A650" s="141"/>
      <c r="B650" s="141"/>
      <c r="C650" s="147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spans="1:26" ht="12.75" customHeight="1">
      <c r="A651" s="141"/>
      <c r="B651" s="141"/>
      <c r="C651" s="147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spans="1:26" ht="12.75" customHeight="1">
      <c r="A652" s="141"/>
      <c r="B652" s="141"/>
      <c r="C652" s="147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spans="1:26" ht="12.75" customHeight="1">
      <c r="A653" s="141"/>
      <c r="B653" s="141"/>
      <c r="C653" s="147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spans="1:26" ht="12.75" customHeight="1">
      <c r="A654" s="141"/>
      <c r="B654" s="141"/>
      <c r="C654" s="147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spans="1:26" ht="12.75" customHeight="1">
      <c r="A655" s="141"/>
      <c r="B655" s="141"/>
      <c r="C655" s="147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spans="1:26" ht="12.75" customHeight="1">
      <c r="A656" s="141"/>
      <c r="B656" s="141"/>
      <c r="C656" s="147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spans="1:26" ht="12.75" customHeight="1">
      <c r="A657" s="141"/>
      <c r="B657" s="141"/>
      <c r="C657" s="147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spans="1:26" ht="12.75" customHeight="1">
      <c r="A658" s="141"/>
      <c r="B658" s="141"/>
      <c r="C658" s="147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spans="1:26" ht="12.75" customHeight="1">
      <c r="A659" s="141"/>
      <c r="B659" s="141"/>
      <c r="C659" s="147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spans="1:26" ht="12.75" customHeight="1">
      <c r="A660" s="141"/>
      <c r="B660" s="141"/>
      <c r="C660" s="147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spans="1:26" ht="12.75" customHeight="1">
      <c r="A661" s="141"/>
      <c r="B661" s="141"/>
      <c r="C661" s="147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spans="1:26" ht="12.75" customHeight="1">
      <c r="A662" s="141"/>
      <c r="B662" s="141"/>
      <c r="C662" s="147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spans="1:26" ht="12.75" customHeight="1">
      <c r="A663" s="141"/>
      <c r="B663" s="141"/>
      <c r="C663" s="147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spans="1:26" ht="12.75" customHeight="1">
      <c r="A664" s="141"/>
      <c r="B664" s="141"/>
      <c r="C664" s="147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spans="1:26" ht="12.75" customHeight="1">
      <c r="A665" s="141"/>
      <c r="B665" s="141"/>
      <c r="C665" s="147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spans="1:26" ht="12.75" customHeight="1">
      <c r="A666" s="141"/>
      <c r="B666" s="141"/>
      <c r="C666" s="147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spans="1:26" ht="12.75" customHeight="1">
      <c r="A667" s="141"/>
      <c r="B667" s="141"/>
      <c r="C667" s="147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spans="1:26" ht="12.75" customHeight="1">
      <c r="A668" s="141"/>
      <c r="B668" s="141"/>
      <c r="C668" s="147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spans="1:26" ht="12.75" customHeight="1">
      <c r="A669" s="141"/>
      <c r="B669" s="141"/>
      <c r="C669" s="147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spans="1:26" ht="12.75" customHeight="1">
      <c r="A670" s="141"/>
      <c r="B670" s="141"/>
      <c r="C670" s="147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spans="1:26" ht="12.75" customHeight="1">
      <c r="A671" s="141"/>
      <c r="B671" s="141"/>
      <c r="C671" s="147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spans="1:26" ht="12.75" customHeight="1">
      <c r="A672" s="141"/>
      <c r="B672" s="141"/>
      <c r="C672" s="147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spans="1:26" ht="12.75" customHeight="1">
      <c r="A673" s="141"/>
      <c r="B673" s="141"/>
      <c r="C673" s="147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spans="1:26" ht="12.75" customHeight="1">
      <c r="A674" s="141"/>
      <c r="B674" s="141"/>
      <c r="C674" s="147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spans="1:26" ht="12.75" customHeight="1">
      <c r="A675" s="141"/>
      <c r="B675" s="141"/>
      <c r="C675" s="147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spans="1:26" ht="12.75" customHeight="1">
      <c r="A676" s="141"/>
      <c r="B676" s="141"/>
      <c r="C676" s="147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spans="1:26" ht="12.75" customHeight="1">
      <c r="A677" s="141"/>
      <c r="B677" s="141"/>
      <c r="C677" s="147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spans="1:26" ht="12.75" customHeight="1">
      <c r="A678" s="141"/>
      <c r="B678" s="141"/>
      <c r="C678" s="147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spans="1:26" ht="12.75" customHeight="1">
      <c r="A679" s="141"/>
      <c r="B679" s="141"/>
      <c r="C679" s="147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spans="1:26" ht="12.75" customHeight="1">
      <c r="A680" s="141"/>
      <c r="B680" s="141"/>
      <c r="C680" s="147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spans="1:26" ht="12.75" customHeight="1">
      <c r="A681" s="141"/>
      <c r="B681" s="141"/>
      <c r="C681" s="147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spans="1:26" ht="12.75" customHeight="1">
      <c r="A682" s="141"/>
      <c r="B682" s="141"/>
      <c r="C682" s="147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spans="1:26" ht="12.75" customHeight="1">
      <c r="A683" s="141"/>
      <c r="B683" s="141"/>
      <c r="C683" s="147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spans="1:26" ht="12.75" customHeight="1">
      <c r="A684" s="141"/>
      <c r="B684" s="141"/>
      <c r="C684" s="147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spans="1:26" ht="12.75" customHeight="1">
      <c r="A685" s="141"/>
      <c r="B685" s="141"/>
      <c r="C685" s="147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spans="1:26" ht="12.75" customHeight="1">
      <c r="A686" s="141"/>
      <c r="B686" s="141"/>
      <c r="C686" s="147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spans="1:26" ht="12.75" customHeight="1">
      <c r="A687" s="141"/>
      <c r="B687" s="141"/>
      <c r="C687" s="147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spans="1:26" ht="12.75" customHeight="1">
      <c r="A688" s="141"/>
      <c r="B688" s="141"/>
      <c r="C688" s="147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spans="1:26" ht="12.75" customHeight="1">
      <c r="A689" s="141"/>
      <c r="B689" s="141"/>
      <c r="C689" s="147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spans="1:26" ht="12.75" customHeight="1">
      <c r="A690" s="141"/>
      <c r="B690" s="141"/>
      <c r="C690" s="147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spans="1:26" ht="12.75" customHeight="1">
      <c r="A691" s="141"/>
      <c r="B691" s="141"/>
      <c r="C691" s="147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spans="1:26" ht="12.75" customHeight="1">
      <c r="A692" s="141"/>
      <c r="B692" s="141"/>
      <c r="C692" s="147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spans="1:26" ht="12.75" customHeight="1">
      <c r="A693" s="141"/>
      <c r="B693" s="141"/>
      <c r="C693" s="147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spans="1:26" ht="12.75" customHeight="1">
      <c r="A694" s="141"/>
      <c r="B694" s="141"/>
      <c r="C694" s="147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spans="1:26" ht="12.75" customHeight="1">
      <c r="A695" s="141"/>
      <c r="B695" s="141"/>
      <c r="C695" s="147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spans="1:26" ht="12.75" customHeight="1">
      <c r="A696" s="141"/>
      <c r="B696" s="141"/>
      <c r="C696" s="147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spans="1:26" ht="12.75" customHeight="1">
      <c r="A697" s="141"/>
      <c r="B697" s="141"/>
      <c r="C697" s="147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spans="1:26" ht="12.75" customHeight="1">
      <c r="A698" s="141"/>
      <c r="B698" s="141"/>
      <c r="C698" s="147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spans="1:26" ht="12.75" customHeight="1">
      <c r="A699" s="141"/>
      <c r="B699" s="141"/>
      <c r="C699" s="147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spans="1:26" ht="12.75" customHeight="1">
      <c r="A700" s="141"/>
      <c r="B700" s="141"/>
      <c r="C700" s="147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spans="1:26" ht="12.75" customHeight="1">
      <c r="A701" s="141"/>
      <c r="B701" s="141"/>
      <c r="C701" s="147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spans="1:26" ht="12.75" customHeight="1">
      <c r="A702" s="141"/>
      <c r="B702" s="141"/>
      <c r="C702" s="147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spans="1:26" ht="12.75" customHeight="1">
      <c r="A703" s="141"/>
      <c r="B703" s="141"/>
      <c r="C703" s="147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spans="1:26" ht="12.75" customHeight="1">
      <c r="A704" s="141"/>
      <c r="B704" s="141"/>
      <c r="C704" s="147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spans="1:26" ht="12.75" customHeight="1">
      <c r="A705" s="141"/>
      <c r="B705" s="141"/>
      <c r="C705" s="147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spans="1:26" ht="12.75" customHeight="1">
      <c r="A706" s="141"/>
      <c r="B706" s="141"/>
      <c r="C706" s="147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spans="1:26" ht="12.75" customHeight="1">
      <c r="A707" s="141"/>
      <c r="B707" s="141"/>
      <c r="C707" s="147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spans="1:26" ht="12.75" customHeight="1">
      <c r="A708" s="141"/>
      <c r="B708" s="141"/>
      <c r="C708" s="147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spans="1:26" ht="12.75" customHeight="1">
      <c r="A709" s="141"/>
      <c r="B709" s="141"/>
      <c r="C709" s="147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spans="1:26" ht="12.75" customHeight="1">
      <c r="A710" s="141"/>
      <c r="B710" s="141"/>
      <c r="C710" s="147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spans="1:26" ht="12.75" customHeight="1">
      <c r="A711" s="141"/>
      <c r="B711" s="141"/>
      <c r="C711" s="147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spans="1:26" ht="12.75" customHeight="1">
      <c r="A712" s="141"/>
      <c r="B712" s="141"/>
      <c r="C712" s="147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spans="1:26" ht="12.75" customHeight="1">
      <c r="A713" s="141"/>
      <c r="B713" s="141"/>
      <c r="C713" s="147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spans="1:26" ht="12.75" customHeight="1">
      <c r="A714" s="141"/>
      <c r="B714" s="141"/>
      <c r="C714" s="147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spans="1:26" ht="12.75" customHeight="1">
      <c r="A715" s="141"/>
      <c r="B715" s="141"/>
      <c r="C715" s="147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spans="1:26" ht="12.75" customHeight="1">
      <c r="A716" s="141"/>
      <c r="B716" s="141"/>
      <c r="C716" s="147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spans="1:26" ht="12.75" customHeight="1">
      <c r="A717" s="141"/>
      <c r="B717" s="141"/>
      <c r="C717" s="147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spans="1:26" ht="12.75" customHeight="1">
      <c r="A718" s="141"/>
      <c r="B718" s="141"/>
      <c r="C718" s="147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spans="1:26" ht="12.75" customHeight="1">
      <c r="A719" s="141"/>
      <c r="B719" s="141"/>
      <c r="C719" s="147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spans="1:26" ht="12.75" customHeight="1">
      <c r="A720" s="141"/>
      <c r="B720" s="141"/>
      <c r="C720" s="147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spans="1:26" ht="12.75" customHeight="1">
      <c r="A721" s="141"/>
      <c r="B721" s="141"/>
      <c r="C721" s="147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spans="1:26" ht="12.75" customHeight="1">
      <c r="A722" s="141"/>
      <c r="B722" s="141"/>
      <c r="C722" s="147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spans="1:26" ht="12.75" customHeight="1">
      <c r="A723" s="141"/>
      <c r="B723" s="141"/>
      <c r="C723" s="147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spans="1:26" ht="12.75" customHeight="1">
      <c r="A724" s="141"/>
      <c r="B724" s="141"/>
      <c r="C724" s="147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spans="1:26" ht="12.75" customHeight="1">
      <c r="A725" s="141"/>
      <c r="B725" s="141"/>
      <c r="C725" s="147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spans="1:26" ht="12.75" customHeight="1">
      <c r="A726" s="141"/>
      <c r="B726" s="141"/>
      <c r="C726" s="147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spans="1:26" ht="12.75" customHeight="1">
      <c r="A727" s="141"/>
      <c r="B727" s="141"/>
      <c r="C727" s="147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spans="1:26" ht="12.75" customHeight="1">
      <c r="A728" s="141"/>
      <c r="B728" s="141"/>
      <c r="C728" s="147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spans="1:26" ht="12.75" customHeight="1">
      <c r="A729" s="141"/>
      <c r="B729" s="141"/>
      <c r="C729" s="147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spans="1:26" ht="12.75" customHeight="1">
      <c r="A730" s="141"/>
      <c r="B730" s="141"/>
      <c r="C730" s="147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spans="1:26" ht="12.75" customHeight="1">
      <c r="A731" s="141"/>
      <c r="B731" s="141"/>
      <c r="C731" s="147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spans="1:26" ht="12.75" customHeight="1">
      <c r="A732" s="141"/>
      <c r="B732" s="141"/>
      <c r="C732" s="147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spans="1:26" ht="12.75" customHeight="1">
      <c r="A733" s="141"/>
      <c r="B733" s="141"/>
      <c r="C733" s="147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spans="1:26" ht="12.75" customHeight="1">
      <c r="A734" s="141"/>
      <c r="B734" s="141"/>
      <c r="C734" s="147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spans="1:26" ht="12.75" customHeight="1">
      <c r="A735" s="141"/>
      <c r="B735" s="141"/>
      <c r="C735" s="147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spans="1:26" ht="12.75" customHeight="1">
      <c r="A736" s="141"/>
      <c r="B736" s="141"/>
      <c r="C736" s="147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spans="1:26" ht="12.75" customHeight="1">
      <c r="A737" s="141"/>
      <c r="B737" s="141"/>
      <c r="C737" s="147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spans="1:26" ht="12.75" customHeight="1">
      <c r="A738" s="141"/>
      <c r="B738" s="141"/>
      <c r="C738" s="147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spans="1:26" ht="12.75" customHeight="1">
      <c r="A739" s="141"/>
      <c r="B739" s="141"/>
      <c r="C739" s="147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spans="1:26" ht="12.75" customHeight="1">
      <c r="A740" s="141"/>
      <c r="B740" s="141"/>
      <c r="C740" s="147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spans="1:26" ht="12.75" customHeight="1">
      <c r="A741" s="141"/>
      <c r="B741" s="141"/>
      <c r="C741" s="147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spans="1:26" ht="12.75" customHeight="1">
      <c r="A742" s="141"/>
      <c r="B742" s="141"/>
      <c r="C742" s="147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spans="1:26" ht="12.75" customHeight="1">
      <c r="A743" s="141"/>
      <c r="B743" s="141"/>
      <c r="C743" s="147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spans="1:26" ht="12.75" customHeight="1">
      <c r="A744" s="141"/>
      <c r="B744" s="141"/>
      <c r="C744" s="147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spans="1:26" ht="12.75" customHeight="1">
      <c r="A745" s="141"/>
      <c r="B745" s="141"/>
      <c r="C745" s="147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spans="1:26" ht="12.75" customHeight="1">
      <c r="A746" s="141"/>
      <c r="B746" s="141"/>
      <c r="C746" s="147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spans="1:26" ht="12.75" customHeight="1">
      <c r="A747" s="141"/>
      <c r="B747" s="141"/>
      <c r="C747" s="147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spans="1:26" ht="12.75" customHeight="1">
      <c r="A748" s="141"/>
      <c r="B748" s="141"/>
      <c r="C748" s="147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spans="1:26" ht="12.75" customHeight="1">
      <c r="A749" s="141"/>
      <c r="B749" s="141"/>
      <c r="C749" s="147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spans="1:26" ht="12.75" customHeight="1">
      <c r="A750" s="141"/>
      <c r="B750" s="141"/>
      <c r="C750" s="147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spans="1:26" ht="12.75" customHeight="1">
      <c r="A751" s="141"/>
      <c r="B751" s="141"/>
      <c r="C751" s="147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spans="1:26" ht="12.75" customHeight="1">
      <c r="A752" s="141"/>
      <c r="B752" s="141"/>
      <c r="C752" s="147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spans="1:26" ht="12.75" customHeight="1">
      <c r="A753" s="141"/>
      <c r="B753" s="141"/>
      <c r="C753" s="147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spans="1:26" ht="12.75" customHeight="1">
      <c r="A754" s="141"/>
      <c r="B754" s="141"/>
      <c r="C754" s="147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spans="1:26" ht="12.75" customHeight="1">
      <c r="A755" s="141"/>
      <c r="B755" s="141"/>
      <c r="C755" s="147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spans="1:26" ht="12.75" customHeight="1">
      <c r="A756" s="141"/>
      <c r="B756" s="141"/>
      <c r="C756" s="147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spans="1:26" ht="12.75" customHeight="1">
      <c r="A757" s="141"/>
      <c r="B757" s="141"/>
      <c r="C757" s="147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spans="1:26" ht="12.75" customHeight="1">
      <c r="A758" s="141"/>
      <c r="B758" s="141"/>
      <c r="C758" s="147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spans="1:26" ht="12.75" customHeight="1">
      <c r="A759" s="141"/>
      <c r="B759" s="141"/>
      <c r="C759" s="147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spans="1:26" ht="12.75" customHeight="1">
      <c r="A760" s="141"/>
      <c r="B760" s="141"/>
      <c r="C760" s="147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spans="1:26" ht="12.75" customHeight="1">
      <c r="A761" s="141"/>
      <c r="B761" s="141"/>
      <c r="C761" s="147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spans="1:26" ht="12.75" customHeight="1">
      <c r="A762" s="141"/>
      <c r="B762" s="141"/>
      <c r="C762" s="147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spans="1:26" ht="12.75" customHeight="1">
      <c r="A763" s="141"/>
      <c r="B763" s="141"/>
      <c r="C763" s="147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spans="1:26" ht="12.75" customHeight="1">
      <c r="A764" s="141"/>
      <c r="B764" s="141"/>
      <c r="C764" s="147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spans="1:26" ht="12.75" customHeight="1">
      <c r="A765" s="141"/>
      <c r="B765" s="141"/>
      <c r="C765" s="147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spans="1:26" ht="12.75" customHeight="1">
      <c r="A766" s="141"/>
      <c r="B766" s="141"/>
      <c r="C766" s="147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spans="1:26" ht="12.75" customHeight="1">
      <c r="A767" s="141"/>
      <c r="B767" s="141"/>
      <c r="C767" s="147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spans="1:26" ht="12.75" customHeight="1">
      <c r="A768" s="141"/>
      <c r="B768" s="141"/>
      <c r="C768" s="147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spans="1:26" ht="12.75" customHeight="1">
      <c r="A769" s="141"/>
      <c r="B769" s="141"/>
      <c r="C769" s="147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spans="1:26" ht="12.75" customHeight="1">
      <c r="A770" s="141"/>
      <c r="B770" s="141"/>
      <c r="C770" s="147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spans="1:26" ht="12.75" customHeight="1">
      <c r="A771" s="141"/>
      <c r="B771" s="141"/>
      <c r="C771" s="147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spans="1:26" ht="12.75" customHeight="1">
      <c r="A772" s="141"/>
      <c r="B772" s="141"/>
      <c r="C772" s="147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spans="1:26" ht="12.75" customHeight="1">
      <c r="A773" s="141"/>
      <c r="B773" s="141"/>
      <c r="C773" s="147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spans="1:26" ht="12.75" customHeight="1">
      <c r="A774" s="141"/>
      <c r="B774" s="141"/>
      <c r="C774" s="147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spans="1:26" ht="12.75" customHeight="1">
      <c r="A775" s="141"/>
      <c r="B775" s="141"/>
      <c r="C775" s="147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spans="1:26" ht="12.75" customHeight="1">
      <c r="A776" s="141"/>
      <c r="B776" s="141"/>
      <c r="C776" s="147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spans="1:26" ht="12.75" customHeight="1">
      <c r="A777" s="141"/>
      <c r="B777" s="141"/>
      <c r="C777" s="147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spans="1:26" ht="12.75" customHeight="1">
      <c r="A778" s="141"/>
      <c r="B778" s="141"/>
      <c r="C778" s="147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spans="1:26" ht="12.75" customHeight="1">
      <c r="A779" s="141"/>
      <c r="B779" s="141"/>
      <c r="C779" s="147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spans="1:26" ht="12.75" customHeight="1">
      <c r="A780" s="141"/>
      <c r="B780" s="141"/>
      <c r="C780" s="147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spans="1:26" ht="12.75" customHeight="1">
      <c r="A781" s="141"/>
      <c r="B781" s="141"/>
      <c r="C781" s="147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spans="1:26" ht="12.75" customHeight="1">
      <c r="A782" s="141"/>
      <c r="B782" s="141"/>
      <c r="C782" s="147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spans="1:26" ht="12.75" customHeight="1">
      <c r="A783" s="141"/>
      <c r="B783" s="141"/>
      <c r="C783" s="147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spans="1:26" ht="12.75" customHeight="1">
      <c r="A784" s="141"/>
      <c r="B784" s="141"/>
      <c r="C784" s="147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spans="1:26" ht="12.75" customHeight="1">
      <c r="A785" s="141"/>
      <c r="B785" s="141"/>
      <c r="C785" s="147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spans="1:26" ht="12.75" customHeight="1">
      <c r="A786" s="141"/>
      <c r="B786" s="141"/>
      <c r="C786" s="147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spans="1:26" ht="12.75" customHeight="1">
      <c r="A787" s="141"/>
      <c r="B787" s="141"/>
      <c r="C787" s="147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spans="1:26" ht="12.75" customHeight="1">
      <c r="A788" s="141"/>
      <c r="B788" s="141"/>
      <c r="C788" s="147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spans="1:26" ht="12.75" customHeight="1">
      <c r="A789" s="141"/>
      <c r="B789" s="141"/>
      <c r="C789" s="147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spans="1:26" ht="12.75" customHeight="1">
      <c r="A790" s="141"/>
      <c r="B790" s="141"/>
      <c r="C790" s="147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spans="1:26" ht="12.75" customHeight="1">
      <c r="A791" s="141"/>
      <c r="B791" s="141"/>
      <c r="C791" s="147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spans="1:26" ht="12.75" customHeight="1">
      <c r="A792" s="141"/>
      <c r="B792" s="141"/>
      <c r="C792" s="147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spans="1:26" ht="12.75" customHeight="1">
      <c r="A793" s="141"/>
      <c r="B793" s="141"/>
      <c r="C793" s="147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spans="1:26" ht="12.75" customHeight="1">
      <c r="A794" s="141"/>
      <c r="B794" s="141"/>
      <c r="C794" s="147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spans="1:26" ht="12.75" customHeight="1">
      <c r="A795" s="141"/>
      <c r="B795" s="141"/>
      <c r="C795" s="147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spans="1:26" ht="12.75" customHeight="1">
      <c r="A796" s="141"/>
      <c r="B796" s="141"/>
      <c r="C796" s="147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spans="1:26" ht="12.75" customHeight="1">
      <c r="A797" s="141"/>
      <c r="B797" s="141"/>
      <c r="C797" s="147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spans="1:26" ht="12.75" customHeight="1">
      <c r="A798" s="141"/>
      <c r="B798" s="141"/>
      <c r="C798" s="147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spans="1:26" ht="12.75" customHeight="1">
      <c r="A799" s="141"/>
      <c r="B799" s="141"/>
      <c r="C799" s="147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spans="1:26" ht="12.75" customHeight="1">
      <c r="A800" s="141"/>
      <c r="B800" s="141"/>
      <c r="C800" s="147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spans="1:26" ht="12.75" customHeight="1">
      <c r="A801" s="141"/>
      <c r="B801" s="141"/>
      <c r="C801" s="147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spans="1:26" ht="12.75" customHeight="1">
      <c r="A802" s="141"/>
      <c r="B802" s="141"/>
      <c r="C802" s="147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spans="1:26" ht="12.75" customHeight="1">
      <c r="A803" s="141"/>
      <c r="B803" s="141"/>
      <c r="C803" s="147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spans="1:26" ht="12.75" customHeight="1">
      <c r="A804" s="141"/>
      <c r="B804" s="141"/>
      <c r="C804" s="147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spans="1:26" ht="12.75" customHeight="1">
      <c r="A805" s="141"/>
      <c r="B805" s="141"/>
      <c r="C805" s="147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spans="1:26" ht="12.75" customHeight="1">
      <c r="A806" s="141"/>
      <c r="B806" s="141"/>
      <c r="C806" s="147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spans="1:26" ht="12.75" customHeight="1">
      <c r="A807" s="141"/>
      <c r="B807" s="141"/>
      <c r="C807" s="147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spans="1:26" ht="12.75" customHeight="1">
      <c r="A808" s="141"/>
      <c r="B808" s="141"/>
      <c r="C808" s="147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spans="1:26" ht="12.75" customHeight="1">
      <c r="A809" s="141"/>
      <c r="B809" s="141"/>
      <c r="C809" s="147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spans="1:26" ht="12.75" customHeight="1">
      <c r="A810" s="141"/>
      <c r="B810" s="141"/>
      <c r="C810" s="147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spans="1:26" ht="12.75" customHeight="1">
      <c r="A811" s="141"/>
      <c r="B811" s="141"/>
      <c r="C811" s="147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spans="1:26" ht="12.75" customHeight="1">
      <c r="A812" s="141"/>
      <c r="B812" s="141"/>
      <c r="C812" s="147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spans="1:26" ht="12.75" customHeight="1">
      <c r="A813" s="141"/>
      <c r="B813" s="141"/>
      <c r="C813" s="147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spans="1:26" ht="12.75" customHeight="1">
      <c r="A814" s="141"/>
      <c r="B814" s="141"/>
      <c r="C814" s="147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spans="1:26" ht="12.75" customHeight="1">
      <c r="A815" s="141"/>
      <c r="B815" s="141"/>
      <c r="C815" s="147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spans="1:26" ht="12.75" customHeight="1">
      <c r="A816" s="141"/>
      <c r="B816" s="141"/>
      <c r="C816" s="147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spans="1:26" ht="12.75" customHeight="1">
      <c r="A817" s="141"/>
      <c r="B817" s="141"/>
      <c r="C817" s="147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spans="1:26" ht="12.75" customHeight="1">
      <c r="A818" s="141"/>
      <c r="B818" s="141"/>
      <c r="C818" s="147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spans="1:26" ht="12.75" customHeight="1">
      <c r="A819" s="141"/>
      <c r="B819" s="141"/>
      <c r="C819" s="147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spans="1:26" ht="12.75" customHeight="1">
      <c r="A820" s="141"/>
      <c r="B820" s="141"/>
      <c r="C820" s="147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spans="1:26" ht="12.75" customHeight="1">
      <c r="A821" s="141"/>
      <c r="B821" s="141"/>
      <c r="C821" s="147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spans="1:26" ht="12.75" customHeight="1">
      <c r="A822" s="141"/>
      <c r="B822" s="141"/>
      <c r="C822" s="147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spans="1:26" ht="12.75" customHeight="1">
      <c r="A823" s="141"/>
      <c r="B823" s="141"/>
      <c r="C823" s="147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spans="1:26" ht="12.75" customHeight="1">
      <c r="A824" s="141"/>
      <c r="B824" s="141"/>
      <c r="C824" s="147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spans="1:26" ht="12.75" customHeight="1">
      <c r="A825" s="141"/>
      <c r="B825" s="141"/>
      <c r="C825" s="147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spans="1:26" ht="12.75" customHeight="1">
      <c r="A826" s="141"/>
      <c r="B826" s="141"/>
      <c r="C826" s="147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spans="1:26" ht="12.75" customHeight="1">
      <c r="A827" s="141"/>
      <c r="B827" s="141"/>
      <c r="C827" s="147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spans="1:26" ht="12.75" customHeight="1">
      <c r="A828" s="141"/>
      <c r="B828" s="141"/>
      <c r="C828" s="147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spans="1:26" ht="12.75" customHeight="1">
      <c r="A829" s="141"/>
      <c r="B829" s="141"/>
      <c r="C829" s="147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spans="1:26" ht="12.75" customHeight="1">
      <c r="A830" s="141"/>
      <c r="B830" s="141"/>
      <c r="C830" s="147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spans="1:26" ht="12.75" customHeight="1">
      <c r="A831" s="141"/>
      <c r="B831" s="141"/>
      <c r="C831" s="147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spans="1:26" ht="12.75" customHeight="1">
      <c r="A832" s="141"/>
      <c r="B832" s="141"/>
      <c r="C832" s="147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spans="1:26" ht="12.75" customHeight="1">
      <c r="A833" s="141"/>
      <c r="B833" s="141"/>
      <c r="C833" s="147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spans="1:26" ht="12.75" customHeight="1">
      <c r="A834" s="141"/>
      <c r="B834" s="141"/>
      <c r="C834" s="147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spans="1:26" ht="12.75" customHeight="1">
      <c r="A835" s="141"/>
      <c r="B835" s="141"/>
      <c r="C835" s="147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spans="1:26" ht="12.75" customHeight="1">
      <c r="A836" s="141"/>
      <c r="B836" s="141"/>
      <c r="C836" s="147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spans="1:26" ht="12.75" customHeight="1">
      <c r="A837" s="141"/>
      <c r="B837" s="141"/>
      <c r="C837" s="147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spans="1:26" ht="12.75" customHeight="1">
      <c r="A838" s="141"/>
      <c r="B838" s="141"/>
      <c r="C838" s="147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spans="1:26" ht="12.75" customHeight="1">
      <c r="A839" s="141"/>
      <c r="B839" s="141"/>
      <c r="C839" s="147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spans="1:26" ht="12.75" customHeight="1">
      <c r="A840" s="141"/>
      <c r="B840" s="141"/>
      <c r="C840" s="147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spans="1:26" ht="12.75" customHeight="1">
      <c r="A841" s="141"/>
      <c r="B841" s="141"/>
      <c r="C841" s="147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spans="1:26" ht="12.75" customHeight="1">
      <c r="A842" s="141"/>
      <c r="B842" s="141"/>
      <c r="C842" s="147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spans="1:26" ht="12.75" customHeight="1">
      <c r="A843" s="141"/>
      <c r="B843" s="141"/>
      <c r="C843" s="147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spans="1:26" ht="12.75" customHeight="1">
      <c r="A844" s="141"/>
      <c r="B844" s="141"/>
      <c r="C844" s="147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spans="1:26" ht="12.75" customHeight="1">
      <c r="A845" s="141"/>
      <c r="B845" s="141"/>
      <c r="C845" s="147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spans="1:26" ht="12.75" customHeight="1">
      <c r="A846" s="141"/>
      <c r="B846" s="141"/>
      <c r="C846" s="147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spans="1:26" ht="12.75" customHeight="1">
      <c r="A847" s="141"/>
      <c r="B847" s="141"/>
      <c r="C847" s="147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spans="1:26" ht="12.75" customHeight="1">
      <c r="A848" s="141"/>
      <c r="B848" s="141"/>
      <c r="C848" s="147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spans="1:26" ht="12.75" customHeight="1">
      <c r="A849" s="141"/>
      <c r="B849" s="141"/>
      <c r="C849" s="147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spans="1:26" ht="12.75" customHeight="1">
      <c r="A850" s="141"/>
      <c r="B850" s="141"/>
      <c r="C850" s="147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spans="1:26" ht="12.75" customHeight="1">
      <c r="A851" s="141"/>
      <c r="B851" s="141"/>
      <c r="C851" s="147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spans="1:26" ht="12.75" customHeight="1">
      <c r="A852" s="141"/>
      <c r="B852" s="141"/>
      <c r="C852" s="147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spans="1:26" ht="12.75" customHeight="1">
      <c r="A853" s="141"/>
      <c r="B853" s="141"/>
      <c r="C853" s="147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spans="1:26" ht="12.75" customHeight="1">
      <c r="A854" s="141"/>
      <c r="B854" s="141"/>
      <c r="C854" s="147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spans="1:26" ht="12.75" customHeight="1">
      <c r="A855" s="141"/>
      <c r="B855" s="141"/>
      <c r="C855" s="147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spans="1:26" ht="12.75" customHeight="1">
      <c r="A856" s="141"/>
      <c r="B856" s="141"/>
      <c r="C856" s="147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spans="1:26" ht="12.75" customHeight="1">
      <c r="A857" s="141"/>
      <c r="B857" s="141"/>
      <c r="C857" s="147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spans="1:26" ht="12.75" customHeight="1">
      <c r="A858" s="141"/>
      <c r="B858" s="141"/>
      <c r="C858" s="147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spans="1:26" ht="12.75" customHeight="1">
      <c r="A859" s="141"/>
      <c r="B859" s="141"/>
      <c r="C859" s="147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spans="1:26" ht="12.75" customHeight="1">
      <c r="A860" s="141"/>
      <c r="B860" s="141"/>
      <c r="C860" s="147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spans="1:26" ht="12.75" customHeight="1">
      <c r="A861" s="141"/>
      <c r="B861" s="141"/>
      <c r="C861" s="147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spans="1:26" ht="12.75" customHeight="1">
      <c r="A862" s="141"/>
      <c r="B862" s="141"/>
      <c r="C862" s="147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spans="1:26" ht="12.75" customHeight="1">
      <c r="A863" s="141"/>
      <c r="B863" s="141"/>
      <c r="C863" s="147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spans="1:26" ht="12.75" customHeight="1">
      <c r="A864" s="141"/>
      <c r="B864" s="141"/>
      <c r="C864" s="147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spans="1:26" ht="12.75" customHeight="1">
      <c r="A865" s="141"/>
      <c r="B865" s="141"/>
      <c r="C865" s="147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spans="1:26" ht="12.75" customHeight="1">
      <c r="A866" s="141"/>
      <c r="B866" s="141"/>
      <c r="C866" s="147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spans="1:26" ht="12.75" customHeight="1">
      <c r="A867" s="141"/>
      <c r="B867" s="141"/>
      <c r="C867" s="147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spans="1:26" ht="12.75" customHeight="1">
      <c r="A868" s="141"/>
      <c r="B868" s="141"/>
      <c r="C868" s="147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spans="1:26" ht="12.75" customHeight="1">
      <c r="A869" s="141"/>
      <c r="B869" s="141"/>
      <c r="C869" s="147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spans="1:26" ht="12.75" customHeight="1">
      <c r="A870" s="141"/>
      <c r="B870" s="141"/>
      <c r="C870" s="147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spans="1:26" ht="12.75" customHeight="1">
      <c r="A871" s="141"/>
      <c r="B871" s="141"/>
      <c r="C871" s="147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spans="1:26" ht="12.75" customHeight="1">
      <c r="A872" s="141"/>
      <c r="B872" s="141"/>
      <c r="C872" s="147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spans="1:26" ht="12.75" customHeight="1">
      <c r="A873" s="141"/>
      <c r="B873" s="141"/>
      <c r="C873" s="147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spans="1:26" ht="12.75" customHeight="1">
      <c r="A874" s="141"/>
      <c r="B874" s="141"/>
      <c r="C874" s="147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spans="1:26" ht="12.75" customHeight="1">
      <c r="A875" s="141"/>
      <c r="B875" s="141"/>
      <c r="C875" s="147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spans="1:26" ht="12.75" customHeight="1">
      <c r="A876" s="141"/>
      <c r="B876" s="141"/>
      <c r="C876" s="147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spans="1:26" ht="12.75" customHeight="1">
      <c r="A877" s="141"/>
      <c r="B877" s="141"/>
      <c r="C877" s="147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spans="1:26" ht="12.75" customHeight="1">
      <c r="A878" s="141"/>
      <c r="B878" s="141"/>
      <c r="C878" s="147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spans="1:26" ht="12.75" customHeight="1">
      <c r="A879" s="141"/>
      <c r="B879" s="141"/>
      <c r="C879" s="147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spans="1:26" ht="12.75" customHeight="1">
      <c r="A880" s="141"/>
      <c r="B880" s="141"/>
      <c r="C880" s="147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spans="1:26" ht="12.75" customHeight="1">
      <c r="A881" s="141"/>
      <c r="B881" s="141"/>
      <c r="C881" s="147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spans="1:26" ht="12.75" customHeight="1">
      <c r="A882" s="141"/>
      <c r="B882" s="141"/>
      <c r="C882" s="147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spans="1:26" ht="12.75" customHeight="1">
      <c r="A883" s="141"/>
      <c r="B883" s="141"/>
      <c r="C883" s="147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spans="1:26" ht="12.75" customHeight="1">
      <c r="A884" s="141"/>
      <c r="B884" s="141"/>
      <c r="C884" s="147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spans="1:26" ht="12.75" customHeight="1">
      <c r="A885" s="141"/>
      <c r="B885" s="141"/>
      <c r="C885" s="147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spans="1:26" ht="12.75" customHeight="1">
      <c r="A886" s="141"/>
      <c r="B886" s="141"/>
      <c r="C886" s="147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spans="1:26" ht="12.75" customHeight="1">
      <c r="A887" s="141"/>
      <c r="B887" s="141"/>
      <c r="C887" s="147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spans="1:26" ht="12.75" customHeight="1">
      <c r="A888" s="141"/>
      <c r="B888" s="141"/>
      <c r="C888" s="147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spans="1:26" ht="12.75" customHeight="1">
      <c r="A889" s="141"/>
      <c r="B889" s="141"/>
      <c r="C889" s="147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spans="1:26" ht="12.75" customHeight="1">
      <c r="A890" s="141"/>
      <c r="B890" s="141"/>
      <c r="C890" s="147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spans="1:26" ht="12.75" customHeight="1">
      <c r="A891" s="141"/>
      <c r="B891" s="141"/>
      <c r="C891" s="147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spans="1:26" ht="12.75" customHeight="1">
      <c r="A892" s="141"/>
      <c r="B892" s="141"/>
      <c r="C892" s="147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spans="1:26" ht="12.75" customHeight="1">
      <c r="A893" s="141"/>
      <c r="B893" s="141"/>
      <c r="C893" s="147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spans="1:26" ht="12.75" customHeight="1">
      <c r="A894" s="141"/>
      <c r="B894" s="141"/>
      <c r="C894" s="147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spans="1:26" ht="12.75" customHeight="1">
      <c r="A895" s="141"/>
      <c r="B895" s="141"/>
      <c r="C895" s="147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spans="1:26" ht="12.75" customHeight="1">
      <c r="A896" s="141"/>
      <c r="B896" s="141"/>
      <c r="C896" s="147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spans="1:26" ht="12.75" customHeight="1">
      <c r="A897" s="141"/>
      <c r="B897" s="141"/>
      <c r="C897" s="147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spans="1:26" ht="12.75" customHeight="1">
      <c r="A898" s="141"/>
      <c r="B898" s="141"/>
      <c r="C898" s="147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spans="1:26" ht="12.75" customHeight="1">
      <c r="A899" s="141"/>
      <c r="B899" s="141"/>
      <c r="C899" s="147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spans="1:26" ht="12.75" customHeight="1">
      <c r="A900" s="141"/>
      <c r="B900" s="141"/>
      <c r="C900" s="147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spans="1:26" ht="12.75" customHeight="1">
      <c r="A901" s="141"/>
      <c r="B901" s="141"/>
      <c r="C901" s="147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spans="1:26" ht="12.75" customHeight="1">
      <c r="A902" s="141"/>
      <c r="B902" s="141"/>
      <c r="C902" s="147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spans="1:26" ht="12.75" customHeight="1">
      <c r="A903" s="141"/>
      <c r="B903" s="141"/>
      <c r="C903" s="147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spans="1:26" ht="12.75" customHeight="1">
      <c r="A904" s="141"/>
      <c r="B904" s="141"/>
      <c r="C904" s="147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spans="1:26" ht="12.75" customHeight="1">
      <c r="A905" s="141"/>
      <c r="B905" s="141"/>
      <c r="C905" s="147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spans="1:26" ht="12.75" customHeight="1">
      <c r="A906" s="141"/>
      <c r="B906" s="141"/>
      <c r="C906" s="147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spans="1:26" ht="12.75" customHeight="1">
      <c r="A907" s="141"/>
      <c r="B907" s="141"/>
      <c r="C907" s="147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spans="1:26" ht="12.75" customHeight="1">
      <c r="A908" s="141"/>
      <c r="B908" s="141"/>
      <c r="C908" s="147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spans="1:26" ht="12.75" customHeight="1">
      <c r="A909" s="141"/>
      <c r="B909" s="141"/>
      <c r="C909" s="147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spans="1:26" ht="12.75" customHeight="1">
      <c r="A910" s="141"/>
      <c r="B910" s="141"/>
      <c r="C910" s="147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spans="1:26" ht="12.75" customHeight="1">
      <c r="A911" s="141"/>
      <c r="B911" s="141"/>
      <c r="C911" s="147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spans="1:26" ht="12.75" customHeight="1">
      <c r="A912" s="141"/>
      <c r="B912" s="141"/>
      <c r="C912" s="147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spans="1:26" ht="12.75" customHeight="1">
      <c r="A913" s="141"/>
      <c r="B913" s="141"/>
      <c r="C913" s="147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spans="1:26" ht="12.75" customHeight="1">
      <c r="A914" s="141"/>
      <c r="B914" s="141"/>
      <c r="C914" s="147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spans="1:26" ht="12.75" customHeight="1">
      <c r="A915" s="141"/>
      <c r="B915" s="141"/>
      <c r="C915" s="147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spans="1:26" ht="12.75" customHeight="1">
      <c r="A916" s="141"/>
      <c r="B916" s="141"/>
      <c r="C916" s="147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spans="1:26" ht="12.75" customHeight="1">
      <c r="A917" s="141"/>
      <c r="B917" s="141"/>
      <c r="C917" s="147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spans="1:26" ht="12.75" customHeight="1">
      <c r="A918" s="141"/>
      <c r="B918" s="141"/>
      <c r="C918" s="147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spans="1:26" ht="12.75" customHeight="1">
      <c r="A919" s="141"/>
      <c r="B919" s="141"/>
      <c r="C919" s="147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spans="1:26" ht="12.75" customHeight="1">
      <c r="A920" s="141"/>
      <c r="B920" s="141"/>
      <c r="C920" s="147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spans="1:26" ht="12.75" customHeight="1">
      <c r="A921" s="141"/>
      <c r="B921" s="141"/>
      <c r="C921" s="147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spans="1:26" ht="12.75" customHeight="1">
      <c r="A922" s="141"/>
      <c r="B922" s="141"/>
      <c r="C922" s="147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spans="1:26" ht="12.75" customHeight="1">
      <c r="A923" s="141"/>
      <c r="B923" s="141"/>
      <c r="C923" s="147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spans="1:26" ht="12.75" customHeight="1">
      <c r="A924" s="141"/>
      <c r="B924" s="141"/>
      <c r="C924" s="147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 spans="1:26" ht="12.75" customHeight="1">
      <c r="A925" s="141"/>
      <c r="B925" s="141"/>
      <c r="C925" s="147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 spans="1:26" ht="12.75" customHeight="1">
      <c r="A926" s="141"/>
      <c r="B926" s="141"/>
      <c r="C926" s="147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 spans="1:26" ht="12.75" customHeight="1">
      <c r="A927" s="141"/>
      <c r="B927" s="141"/>
      <c r="C927" s="147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 spans="1:26" ht="12.75" customHeight="1">
      <c r="A928" s="141"/>
      <c r="B928" s="141"/>
      <c r="C928" s="147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 spans="1:26" ht="12.75" customHeight="1">
      <c r="A929" s="141"/>
      <c r="B929" s="141"/>
      <c r="C929" s="147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 spans="1:26" ht="12.75" customHeight="1">
      <c r="A930" s="141"/>
      <c r="B930" s="141"/>
      <c r="C930" s="147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 spans="1:26" ht="12.75" customHeight="1">
      <c r="A931" s="141"/>
      <c r="B931" s="141"/>
      <c r="C931" s="147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 spans="1:26" ht="12.75" customHeight="1">
      <c r="A932" s="141"/>
      <c r="B932" s="141"/>
      <c r="C932" s="147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 spans="1:26" ht="12.75" customHeight="1">
      <c r="A933" s="141"/>
      <c r="B933" s="141"/>
      <c r="C933" s="147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 spans="1:26" ht="12.75" customHeight="1">
      <c r="A934" s="141"/>
      <c r="B934" s="141"/>
      <c r="C934" s="147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 spans="1:26" ht="12.75" customHeight="1">
      <c r="A935" s="141"/>
      <c r="B935" s="141"/>
      <c r="C935" s="147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 spans="1:26" ht="12.75" customHeight="1">
      <c r="A936" s="141"/>
      <c r="B936" s="141"/>
      <c r="C936" s="147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 spans="1:26" ht="12.75" customHeight="1">
      <c r="A937" s="141"/>
      <c r="B937" s="141"/>
      <c r="C937" s="147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 spans="1:26" ht="12.75" customHeight="1">
      <c r="A938" s="141"/>
      <c r="B938" s="141"/>
      <c r="C938" s="147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 spans="1:26" ht="12.75" customHeight="1">
      <c r="A939" s="141"/>
      <c r="B939" s="141"/>
      <c r="C939" s="147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 spans="1:26" ht="12.75" customHeight="1">
      <c r="A940" s="141"/>
      <c r="B940" s="141"/>
      <c r="C940" s="147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 spans="1:26" ht="12.75" customHeight="1">
      <c r="A941" s="141"/>
      <c r="B941" s="141"/>
      <c r="C941" s="147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 spans="1:26" ht="12.75" customHeight="1">
      <c r="A942" s="141"/>
      <c r="B942" s="141"/>
      <c r="C942" s="147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 spans="1:26" ht="12.75" customHeight="1">
      <c r="A943" s="141"/>
      <c r="B943" s="141"/>
      <c r="C943" s="147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 spans="1:26" ht="12.75" customHeight="1">
      <c r="A944" s="141"/>
      <c r="B944" s="141"/>
      <c r="C944" s="147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 spans="1:26" ht="12.75" customHeight="1">
      <c r="A945" s="141"/>
      <c r="B945" s="141"/>
      <c r="C945" s="147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 spans="1:26" ht="12.75" customHeight="1">
      <c r="A946" s="141"/>
      <c r="B946" s="141"/>
      <c r="C946" s="147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 spans="1:26" ht="12.75" customHeight="1">
      <c r="A947" s="141"/>
      <c r="B947" s="141"/>
      <c r="C947" s="147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 spans="1:26" ht="12.75" customHeight="1">
      <c r="A948" s="141"/>
      <c r="B948" s="141"/>
      <c r="C948" s="147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 spans="1:26" ht="12.75" customHeight="1">
      <c r="A949" s="141"/>
      <c r="B949" s="141"/>
      <c r="C949" s="147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 spans="1:26" ht="12.75" customHeight="1">
      <c r="A950" s="141"/>
      <c r="B950" s="141"/>
      <c r="C950" s="147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 spans="1:26" ht="12.75" customHeight="1">
      <c r="A951" s="141"/>
      <c r="B951" s="141"/>
      <c r="C951" s="147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 spans="1:26" ht="12.75" customHeight="1">
      <c r="A952" s="141"/>
      <c r="B952" s="141"/>
      <c r="C952" s="147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 spans="1:26" ht="12.75" customHeight="1">
      <c r="A953" s="141"/>
      <c r="B953" s="141"/>
      <c r="C953" s="147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 spans="1:26" ht="12.75" customHeight="1">
      <c r="A954" s="141"/>
      <c r="B954" s="141"/>
      <c r="C954" s="147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 spans="1:26" ht="12.75" customHeight="1">
      <c r="A955" s="141"/>
      <c r="B955" s="141"/>
      <c r="C955" s="147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 spans="1:26" ht="12.75" customHeight="1">
      <c r="A956" s="141"/>
      <c r="B956" s="141"/>
      <c r="C956" s="147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 spans="1:26" ht="12.75" customHeight="1">
      <c r="A957" s="141"/>
      <c r="B957" s="141"/>
      <c r="C957" s="147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 spans="1:26" ht="12.75" customHeight="1">
      <c r="A958" s="141"/>
      <c r="B958" s="141"/>
      <c r="C958" s="147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 spans="1:26" ht="12.75" customHeight="1">
      <c r="A959" s="141"/>
      <c r="B959" s="141"/>
      <c r="C959" s="147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 spans="1:26" ht="12.75" customHeight="1">
      <c r="A960" s="141"/>
      <c r="B960" s="141"/>
      <c r="C960" s="147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 spans="1:26" ht="12.75" customHeight="1">
      <c r="A961" s="141"/>
      <c r="B961" s="141"/>
      <c r="C961" s="147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 spans="1:26" ht="12.75" customHeight="1">
      <c r="A962" s="141"/>
      <c r="B962" s="141"/>
      <c r="C962" s="147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 spans="1:26" ht="12.75" customHeight="1">
      <c r="A963" s="141"/>
      <c r="B963" s="141"/>
      <c r="C963" s="147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 spans="1:26" ht="12.75" customHeight="1">
      <c r="A964" s="141"/>
      <c r="B964" s="141"/>
      <c r="C964" s="147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 spans="1:26" ht="12.75" customHeight="1">
      <c r="A965" s="141"/>
      <c r="B965" s="141"/>
      <c r="C965" s="147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 spans="1:26" ht="12.75" customHeight="1">
      <c r="A966" s="141"/>
      <c r="B966" s="141"/>
      <c r="C966" s="147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 spans="1:26" ht="12.75" customHeight="1">
      <c r="A967" s="141"/>
      <c r="B967" s="141"/>
      <c r="C967" s="147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 spans="1:26" ht="12.75" customHeight="1">
      <c r="A968" s="141"/>
      <c r="B968" s="141"/>
      <c r="C968" s="147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 spans="1:26" ht="12.75" customHeight="1">
      <c r="A969" s="141"/>
      <c r="B969" s="141"/>
      <c r="C969" s="147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 spans="1:26" ht="12.75" customHeight="1">
      <c r="A970" s="141"/>
      <c r="B970" s="141"/>
      <c r="C970" s="147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 spans="1:26" ht="12.75" customHeight="1">
      <c r="A971" s="141"/>
      <c r="B971" s="141"/>
      <c r="C971" s="147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 spans="1:26" ht="12.75" customHeight="1">
      <c r="A972" s="141"/>
      <c r="B972" s="141"/>
      <c r="C972" s="147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 spans="1:26" ht="12.75" customHeight="1">
      <c r="A973" s="141"/>
      <c r="B973" s="141"/>
      <c r="C973" s="147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 spans="1:26" ht="12.75" customHeight="1">
      <c r="A974" s="141"/>
      <c r="B974" s="141"/>
      <c r="C974" s="147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 spans="1:26" ht="12.75" customHeight="1">
      <c r="A975" s="141"/>
      <c r="B975" s="141"/>
      <c r="C975" s="147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 spans="1:26" ht="12.75" customHeight="1">
      <c r="A976" s="141"/>
      <c r="B976" s="141"/>
      <c r="C976" s="147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 spans="1:26" ht="12.75" customHeight="1">
      <c r="A977" s="141"/>
      <c r="B977" s="141"/>
      <c r="C977" s="147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 spans="1:26" ht="12.75" customHeight="1">
      <c r="A978" s="141"/>
      <c r="B978" s="141"/>
      <c r="C978" s="147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 spans="1:26" ht="12.75" customHeight="1">
      <c r="A979" s="141"/>
      <c r="B979" s="141"/>
      <c r="C979" s="147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 spans="1:26" ht="12.75" customHeight="1">
      <c r="A980" s="141"/>
      <c r="B980" s="141"/>
      <c r="C980" s="147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 spans="1:26" ht="12.75" customHeight="1">
      <c r="A981" s="141"/>
      <c r="B981" s="141"/>
      <c r="C981" s="147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 spans="1:26" ht="12.75" customHeight="1">
      <c r="A982" s="141"/>
      <c r="B982" s="141"/>
      <c r="C982" s="147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 spans="1:26" ht="12.75" customHeight="1">
      <c r="A983" s="141"/>
      <c r="B983" s="141"/>
      <c r="C983" s="147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 spans="1:26" ht="12.75" customHeight="1">
      <c r="A984" s="141"/>
      <c r="B984" s="141"/>
      <c r="C984" s="147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 spans="1:26" ht="12.75" customHeight="1">
      <c r="A985" s="141"/>
      <c r="B985" s="141"/>
      <c r="C985" s="147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 spans="1:26" ht="12.75" customHeight="1">
      <c r="A986" s="141"/>
      <c r="B986" s="141"/>
      <c r="C986" s="147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 spans="1:26" ht="12.75" customHeight="1">
      <c r="A987" s="141"/>
      <c r="B987" s="141"/>
      <c r="C987" s="147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 spans="1:26" ht="12.75" customHeight="1">
      <c r="A988" s="141"/>
      <c r="B988" s="141"/>
      <c r="C988" s="147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 spans="1:26" ht="12.75" customHeight="1">
      <c r="A989" s="141"/>
      <c r="B989" s="141"/>
      <c r="C989" s="147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 spans="1:26" ht="12.75" customHeight="1">
      <c r="A990" s="141"/>
      <c r="B990" s="141"/>
      <c r="C990" s="147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 spans="1:26" ht="12.75" customHeight="1">
      <c r="A991" s="141"/>
      <c r="B991" s="141"/>
      <c r="C991" s="147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 spans="1:26" ht="12.75" customHeight="1">
      <c r="A992" s="141"/>
      <c r="B992" s="141"/>
      <c r="C992" s="147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 spans="1:26" ht="12.75" customHeight="1">
      <c r="A993" s="141"/>
      <c r="B993" s="141"/>
      <c r="C993" s="147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 spans="1:26" ht="12.75" customHeight="1">
      <c r="A994" s="141"/>
      <c r="B994" s="141"/>
      <c r="C994" s="147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 spans="1:26" ht="12.75" customHeight="1">
      <c r="A995" s="141"/>
      <c r="B995" s="141"/>
      <c r="C995" s="147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 spans="1:26" ht="12.75" customHeight="1">
      <c r="A996" s="141"/>
      <c r="B996" s="141"/>
      <c r="C996" s="147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 spans="1:26" ht="12.75" customHeight="1">
      <c r="A997" s="141"/>
      <c r="B997" s="141"/>
      <c r="C997" s="147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 spans="1:26" ht="12.75" customHeight="1">
      <c r="A998" s="141"/>
      <c r="B998" s="141"/>
      <c r="C998" s="147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 spans="1:26" ht="12.75" customHeight="1">
      <c r="A999" s="141"/>
      <c r="B999" s="141"/>
      <c r="C999" s="147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 spans="1:26" ht="12.75" customHeight="1">
      <c r="A1000" s="141"/>
      <c r="B1000" s="141"/>
      <c r="C1000" s="147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</sheetData>
  <mergeCells count="4">
    <mergeCell ref="A1:G1"/>
    <mergeCell ref="C2:G2"/>
    <mergeCell ref="C3:G3"/>
    <mergeCell ref="C4:G4"/>
  </mergeCells>
  <printOptions/>
  <pageMargins left="0.7" right="0.7" top="0.75" bottom="0.75" header="0" footer="0"/>
  <pageSetup horizontalDpi="600" verticalDpi="600" orientation="landscape"/>
  <headerFooter>
    <oddFooter>&amp;LZpracováno programem BUILDpower S,  © RTS, a.s.&amp;RStrana &amp;P 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992"/>
  <sheetViews>
    <sheetView tabSelected="1" workbookViewId="0" topLeftCell="A1">
      <pane ySplit="5" topLeftCell="A36" activePane="bottomLeft" state="frozen"/>
      <selection pane="bottomLeft" activeCell="C47" sqref="C47"/>
    </sheetView>
  </sheetViews>
  <sheetFormatPr defaultColWidth="14.375" defaultRowHeight="12.75" outlineLevelRow="1"/>
  <cols>
    <col min="1" max="1" width="3.375" style="160" customWidth="1"/>
    <col min="2" max="2" width="12.625" style="160" customWidth="1"/>
    <col min="3" max="3" width="38.25390625" style="160" customWidth="1"/>
    <col min="4" max="4" width="4.875" style="160" customWidth="1"/>
    <col min="5" max="5" width="10.625" style="160" customWidth="1"/>
    <col min="6" max="6" width="9.875" style="160" customWidth="1"/>
    <col min="7" max="7" width="12.75390625" style="160" customWidth="1"/>
    <col min="8" max="52" width="8.00390625" style="160" customWidth="1"/>
    <col min="53" max="53" width="73.75390625" style="160" customWidth="1"/>
    <col min="54" max="60" width="8.00390625" style="160" customWidth="1"/>
    <col min="61" max="16384" width="14.375" style="160" customWidth="1"/>
  </cols>
  <sheetData>
    <row r="1" spans="1:33" ht="26.25">
      <c r="A1" s="285" t="s">
        <v>68</v>
      </c>
      <c r="B1" s="274"/>
      <c r="C1" s="274"/>
      <c r="D1" s="274"/>
      <c r="E1" s="274"/>
      <c r="F1" s="274"/>
      <c r="G1" s="274"/>
      <c r="AG1" s="161" t="s">
        <v>72</v>
      </c>
    </row>
    <row r="2" spans="1:33" ht="12.75">
      <c r="A2" s="162" t="s">
        <v>69</v>
      </c>
      <c r="B2" s="163"/>
      <c r="C2" s="286" t="s">
        <v>5</v>
      </c>
      <c r="D2" s="287"/>
      <c r="E2" s="287"/>
      <c r="F2" s="287"/>
      <c r="G2" s="288"/>
      <c r="AG2" s="161" t="s">
        <v>73</v>
      </c>
    </row>
    <row r="3" spans="2:4" ht="12.75">
      <c r="B3" s="164"/>
      <c r="C3" s="164"/>
      <c r="D3" s="165"/>
    </row>
    <row r="4" spans="1:24" ht="51">
      <c r="A4" s="148" t="s">
        <v>74</v>
      </c>
      <c r="B4" s="166" t="s">
        <v>75</v>
      </c>
      <c r="C4" s="166" t="s">
        <v>76</v>
      </c>
      <c r="D4" s="167" t="s">
        <v>77</v>
      </c>
      <c r="E4" s="148" t="s">
        <v>78</v>
      </c>
      <c r="F4" s="168" t="s">
        <v>79</v>
      </c>
      <c r="G4" s="148" t="s">
        <v>21</v>
      </c>
      <c r="H4" s="148" t="s">
        <v>80</v>
      </c>
      <c r="I4" s="148" t="s">
        <v>81</v>
      </c>
      <c r="J4" s="148" t="s">
        <v>82</v>
      </c>
      <c r="K4" s="148" t="s">
        <v>83</v>
      </c>
      <c r="L4" s="148" t="s">
        <v>84</v>
      </c>
      <c r="M4" s="148" t="s">
        <v>85</v>
      </c>
      <c r="N4" s="148" t="s">
        <v>86</v>
      </c>
      <c r="O4" s="148" t="s">
        <v>87</v>
      </c>
      <c r="P4" s="148" t="s">
        <v>88</v>
      </c>
      <c r="Q4" s="148" t="s">
        <v>89</v>
      </c>
      <c r="R4" s="148" t="s">
        <v>90</v>
      </c>
      <c r="S4" s="148" t="s">
        <v>91</v>
      </c>
      <c r="T4" s="148" t="s">
        <v>92</v>
      </c>
      <c r="U4" s="148" t="s">
        <v>93</v>
      </c>
      <c r="V4" s="148" t="s">
        <v>94</v>
      </c>
      <c r="W4" s="148" t="s">
        <v>95</v>
      </c>
      <c r="X4" s="148" t="s">
        <v>96</v>
      </c>
    </row>
    <row r="5" spans="1:24" ht="12.75">
      <c r="A5" s="147"/>
      <c r="B5" s="145"/>
      <c r="C5" s="145"/>
      <c r="D5" s="169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</row>
    <row r="6" spans="1:33" ht="25.5">
      <c r="A6" s="172" t="s">
        <v>97</v>
      </c>
      <c r="B6" s="173" t="s">
        <v>53</v>
      </c>
      <c r="C6" s="149" t="s">
        <v>54</v>
      </c>
      <c r="D6" s="174"/>
      <c r="E6" s="175"/>
      <c r="F6" s="176"/>
      <c r="G6" s="177">
        <f>SUMIF(AG7:AG10,"&lt;&gt;NOR",G7:G10)</f>
        <v>0</v>
      </c>
      <c r="H6" s="178"/>
      <c r="I6" s="178">
        <f>SUM(I7:I10)</f>
        <v>0</v>
      </c>
      <c r="J6" s="178"/>
      <c r="K6" s="178">
        <f>SUM(K7:K10)</f>
        <v>0</v>
      </c>
      <c r="L6" s="178"/>
      <c r="M6" s="178">
        <f>SUM(M7:M10)</f>
        <v>0</v>
      </c>
      <c r="N6" s="178"/>
      <c r="O6" s="178">
        <f>SUM(O7:O10)</f>
        <v>0.36000000000000004</v>
      </c>
      <c r="P6" s="178"/>
      <c r="Q6" s="178">
        <f>SUM(Q7:Q10)</f>
        <v>0</v>
      </c>
      <c r="R6" s="178"/>
      <c r="S6" s="178"/>
      <c r="T6" s="178"/>
      <c r="U6" s="178"/>
      <c r="V6" s="178">
        <f>SUM(V7:V10)</f>
        <v>7.93</v>
      </c>
      <c r="W6" s="178"/>
      <c r="X6" s="178"/>
      <c r="AG6" s="161" t="s">
        <v>98</v>
      </c>
    </row>
    <row r="7" spans="1:54" ht="12.75" outlineLevel="1">
      <c r="A7" s="179">
        <v>1</v>
      </c>
      <c r="B7" s="180" t="s">
        <v>99</v>
      </c>
      <c r="C7" s="150" t="s">
        <v>100</v>
      </c>
      <c r="D7" s="181" t="s">
        <v>101</v>
      </c>
      <c r="E7" s="182">
        <v>6.4</v>
      </c>
      <c r="F7" s="183"/>
      <c r="G7" s="184">
        <f>ROUND(E7*F7,2)</f>
        <v>0</v>
      </c>
      <c r="H7" s="185"/>
      <c r="I7" s="186">
        <f>ROUND(E7*H7,2)</f>
        <v>0</v>
      </c>
      <c r="J7" s="185"/>
      <c r="K7" s="186">
        <f>ROUND(E7*J7,2)</f>
        <v>0</v>
      </c>
      <c r="L7" s="187">
        <v>21</v>
      </c>
      <c r="M7" s="186">
        <f>G7*(1+L7/100)</f>
        <v>0</v>
      </c>
      <c r="N7" s="186">
        <v>0.00371</v>
      </c>
      <c r="O7" s="186">
        <f>ROUND(E7*N7,2)</f>
        <v>0.02</v>
      </c>
      <c r="P7" s="186">
        <v>0</v>
      </c>
      <c r="Q7" s="186">
        <f>ROUND(E7*P7,2)</f>
        <v>0</v>
      </c>
      <c r="R7" s="186"/>
      <c r="S7" s="186" t="s">
        <v>102</v>
      </c>
      <c r="T7" s="186" t="s">
        <v>102</v>
      </c>
      <c r="U7" s="186">
        <v>0.18</v>
      </c>
      <c r="V7" s="186">
        <f>ROUND(E7*U7,2)</f>
        <v>1.15</v>
      </c>
      <c r="W7" s="186"/>
      <c r="X7" s="186" t="s">
        <v>103</v>
      </c>
      <c r="Y7" s="188"/>
      <c r="Z7" s="188"/>
      <c r="AA7" s="188"/>
      <c r="AB7" s="188"/>
      <c r="AC7" s="188"/>
      <c r="AD7" s="188"/>
      <c r="AE7" s="188"/>
      <c r="AF7" s="188"/>
      <c r="AG7" s="188" t="s">
        <v>104</v>
      </c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</row>
    <row r="8" spans="1:54" ht="12.75" outlineLevel="1">
      <c r="A8" s="189"/>
      <c r="B8" s="190"/>
      <c r="C8" s="159" t="s">
        <v>105</v>
      </c>
      <c r="D8" s="191"/>
      <c r="E8" s="192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8"/>
      <c r="Z8" s="188"/>
      <c r="AA8" s="188"/>
      <c r="AB8" s="188"/>
      <c r="AC8" s="188"/>
      <c r="AD8" s="188"/>
      <c r="AE8" s="188"/>
      <c r="AF8" s="188"/>
      <c r="AG8" s="188" t="s">
        <v>106</v>
      </c>
      <c r="AH8" s="188">
        <v>0</v>
      </c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</row>
    <row r="9" spans="1:54" ht="12.75" outlineLevel="1">
      <c r="A9" s="179">
        <v>2</v>
      </c>
      <c r="B9" s="180" t="s">
        <v>107</v>
      </c>
      <c r="C9" s="150" t="s">
        <v>108</v>
      </c>
      <c r="D9" s="193" t="s">
        <v>101</v>
      </c>
      <c r="E9" s="194">
        <v>6.4</v>
      </c>
      <c r="F9" s="183"/>
      <c r="G9" s="184">
        <f>ROUND(E9*F9,2)</f>
        <v>0</v>
      </c>
      <c r="H9" s="185"/>
      <c r="I9" s="186">
        <f>ROUND(E9*H9,2)</f>
        <v>0</v>
      </c>
      <c r="J9" s="185"/>
      <c r="K9" s="186">
        <f>ROUND(E9*J9,2)</f>
        <v>0</v>
      </c>
      <c r="L9" s="187">
        <v>21</v>
      </c>
      <c r="M9" s="186">
        <f>G9*(1+L9/100)</f>
        <v>0</v>
      </c>
      <c r="N9" s="186">
        <v>0.05284</v>
      </c>
      <c r="O9" s="186">
        <f>ROUND(E9*N9,2)</f>
        <v>0.34</v>
      </c>
      <c r="P9" s="186">
        <v>0</v>
      </c>
      <c r="Q9" s="186">
        <f>ROUND(E9*P9,2)</f>
        <v>0</v>
      </c>
      <c r="R9" s="186"/>
      <c r="S9" s="186" t="s">
        <v>102</v>
      </c>
      <c r="T9" s="186" t="s">
        <v>102</v>
      </c>
      <c r="U9" s="186">
        <v>1.06</v>
      </c>
      <c r="V9" s="186">
        <f>ROUND(E9*U9,2)</f>
        <v>6.78</v>
      </c>
      <c r="W9" s="186"/>
      <c r="X9" s="186" t="s">
        <v>103</v>
      </c>
      <c r="Y9" s="188"/>
      <c r="Z9" s="188"/>
      <c r="AA9" s="188"/>
      <c r="AB9" s="188"/>
      <c r="AC9" s="188"/>
      <c r="AD9" s="188"/>
      <c r="AE9" s="188"/>
      <c r="AF9" s="188"/>
      <c r="AG9" s="188" t="s">
        <v>104</v>
      </c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</row>
    <row r="10" spans="1:54" ht="12.75" outlineLevel="1">
      <c r="A10" s="189"/>
      <c r="B10" s="190"/>
      <c r="C10" s="159" t="s">
        <v>109</v>
      </c>
      <c r="D10" s="191"/>
      <c r="E10" s="192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8"/>
      <c r="Z10" s="188"/>
      <c r="AA10" s="188"/>
      <c r="AB10" s="188"/>
      <c r="AC10" s="188"/>
      <c r="AD10" s="188"/>
      <c r="AE10" s="188"/>
      <c r="AF10" s="188"/>
      <c r="AG10" s="188" t="s">
        <v>106</v>
      </c>
      <c r="AH10" s="188">
        <v>0</v>
      </c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</row>
    <row r="11" spans="1:33" ht="25.5">
      <c r="A11" s="172" t="s">
        <v>97</v>
      </c>
      <c r="B11" s="173" t="s">
        <v>55</v>
      </c>
      <c r="C11" s="149" t="s">
        <v>56</v>
      </c>
      <c r="D11" s="174"/>
      <c r="E11" s="175"/>
      <c r="F11" s="176"/>
      <c r="G11" s="177">
        <f>SUMIF(AG12:AG13,"&lt;&gt;NOR",G12:G13)</f>
        <v>0</v>
      </c>
      <c r="H11" s="178"/>
      <c r="I11" s="178">
        <f>SUM(I12:I13)</f>
        <v>0</v>
      </c>
      <c r="J11" s="178"/>
      <c r="K11" s="178">
        <f>SUM(K12:K13)</f>
        <v>0</v>
      </c>
      <c r="L11" s="178"/>
      <c r="M11" s="178">
        <f>SUM(M12:M13)</f>
        <v>0</v>
      </c>
      <c r="N11" s="178"/>
      <c r="O11" s="178">
        <f>SUM(O12:O13)</f>
        <v>0</v>
      </c>
      <c r="P11" s="178"/>
      <c r="Q11" s="178">
        <f>SUM(Q12:Q13)</f>
        <v>0</v>
      </c>
      <c r="R11" s="178"/>
      <c r="S11" s="178"/>
      <c r="T11" s="178"/>
      <c r="U11" s="178"/>
      <c r="V11" s="178">
        <f>SUM(V12:V13)</f>
        <v>0</v>
      </c>
      <c r="W11" s="178"/>
      <c r="X11" s="178"/>
      <c r="AG11" s="161" t="s">
        <v>98</v>
      </c>
    </row>
    <row r="12" spans="1:54" ht="22.5" outlineLevel="1">
      <c r="A12" s="195">
        <v>3</v>
      </c>
      <c r="B12" s="180" t="s">
        <v>110</v>
      </c>
      <c r="C12" s="150" t="s">
        <v>111</v>
      </c>
      <c r="D12" s="196" t="s">
        <v>112</v>
      </c>
      <c r="E12" s="194"/>
      <c r="F12" s="183"/>
      <c r="G12" s="184">
        <f>ROUND(E12*F12,2)</f>
        <v>0</v>
      </c>
      <c r="H12" s="185"/>
      <c r="I12" s="186">
        <f>ROUND(E12*H12,2)</f>
        <v>0</v>
      </c>
      <c r="J12" s="185"/>
      <c r="K12" s="186">
        <f>ROUND(E12*J12,2)</f>
        <v>0</v>
      </c>
      <c r="L12" s="187">
        <v>21</v>
      </c>
      <c r="M12" s="186">
        <f>G12*(1+L12/100)</f>
        <v>0</v>
      </c>
      <c r="N12" s="186">
        <v>0</v>
      </c>
      <c r="O12" s="186">
        <f>ROUND(E12*N12,2)</f>
        <v>0</v>
      </c>
      <c r="P12" s="186">
        <v>0</v>
      </c>
      <c r="Q12" s="186">
        <f>ROUND(E12*P12,2)</f>
        <v>0</v>
      </c>
      <c r="R12" s="186"/>
      <c r="S12" s="186" t="s">
        <v>102</v>
      </c>
      <c r="T12" s="186" t="s">
        <v>102</v>
      </c>
      <c r="U12" s="186">
        <v>0.16</v>
      </c>
      <c r="V12" s="186">
        <f>ROUND(E12*U12,2)</f>
        <v>0</v>
      </c>
      <c r="W12" s="186"/>
      <c r="X12" s="186" t="s">
        <v>103</v>
      </c>
      <c r="Y12" s="188"/>
      <c r="Z12" s="188"/>
      <c r="AA12" s="188"/>
      <c r="AB12" s="188"/>
      <c r="AC12" s="188"/>
      <c r="AD12" s="188"/>
      <c r="AE12" s="188"/>
      <c r="AF12" s="188"/>
      <c r="AG12" s="188" t="s">
        <v>104</v>
      </c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</row>
    <row r="13" spans="1:54" ht="22.5" outlineLevel="1">
      <c r="A13" s="189"/>
      <c r="B13" s="190"/>
      <c r="C13" s="159" t="s">
        <v>113</v>
      </c>
      <c r="D13" s="191"/>
      <c r="E13" s="192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8"/>
      <c r="Z13" s="188"/>
      <c r="AA13" s="188"/>
      <c r="AB13" s="188"/>
      <c r="AC13" s="188"/>
      <c r="AD13" s="188"/>
      <c r="AE13" s="188"/>
      <c r="AF13" s="188"/>
      <c r="AG13" s="188" t="s">
        <v>106</v>
      </c>
      <c r="AH13" s="188">
        <v>0</v>
      </c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</row>
    <row r="14" spans="1:33" ht="25.5">
      <c r="A14" s="172" t="s">
        <v>97</v>
      </c>
      <c r="B14" s="173" t="s">
        <v>57</v>
      </c>
      <c r="C14" s="149" t="s">
        <v>58</v>
      </c>
      <c r="D14" s="174"/>
      <c r="E14" s="175"/>
      <c r="F14" s="176"/>
      <c r="G14" s="177">
        <f>SUMIF(AG15,"&lt;&gt;NOR",G15)</f>
        <v>0</v>
      </c>
      <c r="H14" s="178"/>
      <c r="I14" s="178">
        <f>SUM(I15)</f>
        <v>0</v>
      </c>
      <c r="J14" s="178"/>
      <c r="K14" s="178">
        <f>SUM(K15)</f>
        <v>0</v>
      </c>
      <c r="L14" s="178"/>
      <c r="M14" s="178">
        <f>SUM(M15)</f>
        <v>0</v>
      </c>
      <c r="N14" s="178"/>
      <c r="O14" s="178">
        <f>SUM(O15)</f>
        <v>0</v>
      </c>
      <c r="P14" s="178"/>
      <c r="Q14" s="178">
        <f>SUM(Q15)</f>
        <v>0.03</v>
      </c>
      <c r="R14" s="178"/>
      <c r="S14" s="178"/>
      <c r="T14" s="178"/>
      <c r="U14" s="178"/>
      <c r="V14" s="178">
        <f>SUM(V15)</f>
        <v>0.29</v>
      </c>
      <c r="W14" s="178"/>
      <c r="X14" s="178"/>
      <c r="AG14" s="161" t="s">
        <v>98</v>
      </c>
    </row>
    <row r="15" spans="1:54" ht="22.5" outlineLevel="1">
      <c r="A15" s="195">
        <v>4</v>
      </c>
      <c r="B15" s="180" t="s">
        <v>114</v>
      </c>
      <c r="C15" s="150" t="s">
        <v>115</v>
      </c>
      <c r="D15" s="196" t="s">
        <v>112</v>
      </c>
      <c r="E15" s="194">
        <v>1</v>
      </c>
      <c r="F15" s="183"/>
      <c r="G15" s="184">
        <f>ROUND(E15*F15,2)</f>
        <v>0</v>
      </c>
      <c r="H15" s="185"/>
      <c r="I15" s="186">
        <f>ROUND(E15*H15,2)</f>
        <v>0</v>
      </c>
      <c r="J15" s="185"/>
      <c r="K15" s="186">
        <f>ROUND(E15*J15,2)</f>
        <v>0</v>
      </c>
      <c r="L15" s="187">
        <v>21</v>
      </c>
      <c r="M15" s="186">
        <f>G15*(1+L15/100)</f>
        <v>0</v>
      </c>
      <c r="N15" s="186">
        <v>0.00034</v>
      </c>
      <c r="O15" s="186">
        <f>ROUND(E15*N15,2)</f>
        <v>0</v>
      </c>
      <c r="P15" s="186">
        <v>0.028</v>
      </c>
      <c r="Q15" s="186">
        <f>ROUND(E15*P15,2)</f>
        <v>0.03</v>
      </c>
      <c r="R15" s="186"/>
      <c r="S15" s="186" t="s">
        <v>102</v>
      </c>
      <c r="T15" s="186" t="s">
        <v>102</v>
      </c>
      <c r="U15" s="186">
        <v>0.29</v>
      </c>
      <c r="V15" s="186">
        <f>ROUND(E15*U15,2)</f>
        <v>0.29</v>
      </c>
      <c r="W15" s="186"/>
      <c r="X15" s="186" t="s">
        <v>103</v>
      </c>
      <c r="Y15" s="188"/>
      <c r="Z15" s="188"/>
      <c r="AA15" s="188"/>
      <c r="AB15" s="188"/>
      <c r="AC15" s="188"/>
      <c r="AD15" s="188"/>
      <c r="AE15" s="188"/>
      <c r="AF15" s="188"/>
      <c r="AG15" s="188" t="s">
        <v>104</v>
      </c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</row>
    <row r="16" spans="1:33" ht="25.5">
      <c r="A16" s="172" t="s">
        <v>97</v>
      </c>
      <c r="B16" s="173" t="s">
        <v>59</v>
      </c>
      <c r="C16" s="149" t="s">
        <v>60</v>
      </c>
      <c r="D16" s="174"/>
      <c r="E16" s="175"/>
      <c r="F16" s="176"/>
      <c r="G16" s="177">
        <f>SUMIF(AG17,"&lt;&gt;NOR",G17)</f>
        <v>0</v>
      </c>
      <c r="H16" s="178"/>
      <c r="I16" s="178">
        <f>SUM(I17)</f>
        <v>0</v>
      </c>
      <c r="J16" s="178"/>
      <c r="K16" s="178">
        <f>SUM(K17)</f>
        <v>0</v>
      </c>
      <c r="L16" s="178"/>
      <c r="M16" s="178">
        <f>SUM(M17)</f>
        <v>0</v>
      </c>
      <c r="N16" s="178"/>
      <c r="O16" s="178">
        <f>SUM(O17)</f>
        <v>0</v>
      </c>
      <c r="P16" s="178"/>
      <c r="Q16" s="178">
        <f>SUM(Q17)</f>
        <v>0</v>
      </c>
      <c r="R16" s="178"/>
      <c r="S16" s="178"/>
      <c r="T16" s="178"/>
      <c r="U16" s="178"/>
      <c r="V16" s="178">
        <f>SUM(V17)</f>
        <v>3.15</v>
      </c>
      <c r="W16" s="178"/>
      <c r="X16" s="178"/>
      <c r="AG16" s="161" t="s">
        <v>98</v>
      </c>
    </row>
    <row r="17" spans="1:54" ht="22.5" outlineLevel="1">
      <c r="A17" s="197">
        <v>5</v>
      </c>
      <c r="B17" s="198" t="s">
        <v>116</v>
      </c>
      <c r="C17" s="151" t="s">
        <v>117</v>
      </c>
      <c r="D17" s="199" t="s">
        <v>112</v>
      </c>
      <c r="E17" s="200">
        <v>1</v>
      </c>
      <c r="F17" s="201"/>
      <c r="G17" s="202">
        <f>ROUND(E17*F17,2)</f>
        <v>0</v>
      </c>
      <c r="H17" s="185"/>
      <c r="I17" s="186">
        <f>ROUND(E17*H17,2)</f>
        <v>0</v>
      </c>
      <c r="J17" s="185"/>
      <c r="K17" s="186">
        <f>ROUND(E17*J17,2)</f>
        <v>0</v>
      </c>
      <c r="L17" s="187">
        <v>21</v>
      </c>
      <c r="M17" s="186">
        <f>G17*(1+L17/100)</f>
        <v>0</v>
      </c>
      <c r="N17" s="186">
        <v>0</v>
      </c>
      <c r="O17" s="186">
        <f>ROUND(E17*N17,2)</f>
        <v>0</v>
      </c>
      <c r="P17" s="186">
        <v>0</v>
      </c>
      <c r="Q17" s="186">
        <f>ROUND(E17*P17,2)</f>
        <v>0</v>
      </c>
      <c r="R17" s="186"/>
      <c r="S17" s="186" t="s">
        <v>102</v>
      </c>
      <c r="T17" s="186" t="s">
        <v>102</v>
      </c>
      <c r="U17" s="186">
        <v>3.15</v>
      </c>
      <c r="V17" s="186">
        <f>ROUND(E17*U17,2)</f>
        <v>3.15</v>
      </c>
      <c r="W17" s="186"/>
      <c r="X17" s="186" t="s">
        <v>118</v>
      </c>
      <c r="Y17" s="188"/>
      <c r="Z17" s="188"/>
      <c r="AA17" s="188"/>
      <c r="AB17" s="188"/>
      <c r="AC17" s="188"/>
      <c r="AD17" s="188"/>
      <c r="AE17" s="188"/>
      <c r="AF17" s="188"/>
      <c r="AG17" s="188" t="s">
        <v>119</v>
      </c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</row>
    <row r="18" spans="1:33" ht="25.5">
      <c r="A18" s="172" t="s">
        <v>97</v>
      </c>
      <c r="B18" s="173" t="s">
        <v>61</v>
      </c>
      <c r="C18" s="149" t="s">
        <v>62</v>
      </c>
      <c r="D18" s="174"/>
      <c r="E18" s="175"/>
      <c r="F18" s="176"/>
      <c r="G18" s="177">
        <f>SUMIF(AG19:AG21,"&lt;&gt;NOR",G19:G21)</f>
        <v>0</v>
      </c>
      <c r="H18" s="178"/>
      <c r="I18" s="178">
        <f>SUM(I19:I21)</f>
        <v>0</v>
      </c>
      <c r="J18" s="178"/>
      <c r="K18" s="178">
        <f>SUM(K19:K21)</f>
        <v>0</v>
      </c>
      <c r="L18" s="178"/>
      <c r="M18" s="178">
        <f>SUM(M19:M21)</f>
        <v>0</v>
      </c>
      <c r="N18" s="178"/>
      <c r="O18" s="178">
        <f>SUM(O19:O21)</f>
        <v>0</v>
      </c>
      <c r="P18" s="178"/>
      <c r="Q18" s="178">
        <f>SUM(Q19:Q21)</f>
        <v>0</v>
      </c>
      <c r="R18" s="178"/>
      <c r="S18" s="178"/>
      <c r="T18" s="178"/>
      <c r="U18" s="178"/>
      <c r="V18" s="178">
        <f>SUM(V19:V21)</f>
        <v>0.86</v>
      </c>
      <c r="W18" s="178"/>
      <c r="X18" s="178"/>
      <c r="AG18" s="161" t="s">
        <v>98</v>
      </c>
    </row>
    <row r="19" spans="1:54" ht="12.75" outlineLevel="1">
      <c r="A19" s="195">
        <v>6</v>
      </c>
      <c r="B19" s="180" t="s">
        <v>120</v>
      </c>
      <c r="C19" s="150" t="s">
        <v>121</v>
      </c>
      <c r="D19" s="196" t="s">
        <v>122</v>
      </c>
      <c r="E19" s="194">
        <v>2</v>
      </c>
      <c r="F19" s="183"/>
      <c r="G19" s="184">
        <f>ROUND(E19*F19,2)</f>
        <v>0</v>
      </c>
      <c r="H19" s="185"/>
      <c r="I19" s="186">
        <f>ROUND(E19*H19,2)</f>
        <v>0</v>
      </c>
      <c r="J19" s="185"/>
      <c r="K19" s="186">
        <f>ROUND(E19*J19,2)</f>
        <v>0</v>
      </c>
      <c r="L19" s="187">
        <v>21</v>
      </c>
      <c r="M19" s="186">
        <f>G19*(1+L19/100)</f>
        <v>0</v>
      </c>
      <c r="N19" s="186">
        <v>6E-05</v>
      </c>
      <c r="O19" s="186">
        <f>ROUND(E19*N19,2)</f>
        <v>0</v>
      </c>
      <c r="P19" s="186">
        <v>0</v>
      </c>
      <c r="Q19" s="186">
        <f>ROUND(E19*P19,2)</f>
        <v>0</v>
      </c>
      <c r="R19" s="186"/>
      <c r="S19" s="186" t="s">
        <v>102</v>
      </c>
      <c r="T19" s="186" t="s">
        <v>102</v>
      </c>
      <c r="U19" s="186">
        <v>0.43</v>
      </c>
      <c r="V19" s="186">
        <f>ROUND(E19*U19,2)</f>
        <v>0.86</v>
      </c>
      <c r="W19" s="186"/>
      <c r="X19" s="186" t="s">
        <v>103</v>
      </c>
      <c r="Y19" s="188"/>
      <c r="Z19" s="188"/>
      <c r="AA19" s="188"/>
      <c r="AB19" s="188"/>
      <c r="AC19" s="188"/>
      <c r="AD19" s="188"/>
      <c r="AE19" s="188"/>
      <c r="AF19" s="188"/>
      <c r="AG19" s="188" t="s">
        <v>104</v>
      </c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</row>
    <row r="20" spans="1:54" ht="22.5" outlineLevel="1">
      <c r="A20" s="189"/>
      <c r="B20" s="190"/>
      <c r="C20" s="159" t="s">
        <v>123</v>
      </c>
      <c r="D20" s="191"/>
      <c r="E20" s="192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8"/>
      <c r="Z20" s="188"/>
      <c r="AA20" s="188"/>
      <c r="AB20" s="188"/>
      <c r="AC20" s="188"/>
      <c r="AD20" s="188"/>
      <c r="AE20" s="188"/>
      <c r="AF20" s="188"/>
      <c r="AG20" s="188" t="s">
        <v>106</v>
      </c>
      <c r="AH20" s="188">
        <v>5</v>
      </c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</row>
    <row r="21" spans="1:54" ht="22.5" outlineLevel="1">
      <c r="A21" s="195">
        <v>7</v>
      </c>
      <c r="B21" s="203" t="s">
        <v>124</v>
      </c>
      <c r="C21" s="150" t="s">
        <v>125</v>
      </c>
      <c r="D21" s="196" t="s">
        <v>112</v>
      </c>
      <c r="E21" s="204">
        <v>1</v>
      </c>
      <c r="F21" s="183"/>
      <c r="G21" s="184">
        <f>ROUND(E21*F21,2)</f>
        <v>0</v>
      </c>
      <c r="H21" s="185"/>
      <c r="I21" s="186">
        <f>ROUND(E21*H21,2)</f>
        <v>0</v>
      </c>
      <c r="J21" s="185"/>
      <c r="K21" s="186">
        <f>ROUND(E21*J21,2)</f>
        <v>0</v>
      </c>
      <c r="L21" s="187">
        <v>21</v>
      </c>
      <c r="M21" s="186">
        <f>G21*(1+L21/100)</f>
        <v>0</v>
      </c>
      <c r="N21" s="186">
        <v>0</v>
      </c>
      <c r="O21" s="186">
        <f>ROUND(E21*N21,2)</f>
        <v>0</v>
      </c>
      <c r="P21" s="186">
        <v>0</v>
      </c>
      <c r="Q21" s="186">
        <f>ROUND(E21*P21,2)</f>
        <v>0</v>
      </c>
      <c r="R21" s="186"/>
      <c r="S21" s="186" t="s">
        <v>102</v>
      </c>
      <c r="T21" s="186" t="s">
        <v>102</v>
      </c>
      <c r="U21" s="186">
        <v>0</v>
      </c>
      <c r="V21" s="186">
        <f>ROUND(E21*U21,2)</f>
        <v>0</v>
      </c>
      <c r="W21" s="186"/>
      <c r="X21" s="186" t="s">
        <v>118</v>
      </c>
      <c r="Y21" s="188"/>
      <c r="Z21" s="188"/>
      <c r="AA21" s="188"/>
      <c r="AB21" s="188"/>
      <c r="AC21" s="188"/>
      <c r="AD21" s="188"/>
      <c r="AE21" s="188"/>
      <c r="AF21" s="188"/>
      <c r="AG21" s="188" t="s">
        <v>119</v>
      </c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</row>
    <row r="22" spans="1:33" ht="25.5">
      <c r="A22" s="172" t="s">
        <v>97</v>
      </c>
      <c r="B22" s="173" t="s">
        <v>63</v>
      </c>
      <c r="C22" s="149" t="s">
        <v>64</v>
      </c>
      <c r="D22" s="174"/>
      <c r="E22" s="175"/>
      <c r="F22" s="176"/>
      <c r="G22" s="177">
        <f>SUMIF(AG23:AG57,"&lt;&gt;NOR",G23:G57)</f>
        <v>0</v>
      </c>
      <c r="H22" s="178"/>
      <c r="I22" s="178">
        <f>SUM(I23:I57)</f>
        <v>0</v>
      </c>
      <c r="J22" s="178"/>
      <c r="K22" s="178">
        <f>SUM(K23:K57)</f>
        <v>0</v>
      </c>
      <c r="L22" s="178"/>
      <c r="M22" s="178">
        <f>SUM(M23:M57)</f>
        <v>0</v>
      </c>
      <c r="N22" s="178"/>
      <c r="O22" s="178">
        <f>SUM(O23:O57)</f>
        <v>0.28</v>
      </c>
      <c r="P22" s="178"/>
      <c r="Q22" s="178">
        <f>SUM(Q23:Q57)</f>
        <v>0</v>
      </c>
      <c r="R22" s="178"/>
      <c r="S22" s="178"/>
      <c r="T22" s="178"/>
      <c r="U22" s="178"/>
      <c r="V22" s="178">
        <f>SUM(V23:V57)</f>
        <v>9.4</v>
      </c>
      <c r="W22" s="178"/>
      <c r="X22" s="178"/>
      <c r="AG22" s="161" t="s">
        <v>98</v>
      </c>
    </row>
    <row r="23" spans="1:54" ht="22.5" outlineLevel="1">
      <c r="A23" s="195">
        <v>8</v>
      </c>
      <c r="B23" s="180" t="s">
        <v>126</v>
      </c>
      <c r="C23" s="150" t="s">
        <v>127</v>
      </c>
      <c r="D23" s="196" t="s">
        <v>112</v>
      </c>
      <c r="E23" s="194">
        <v>1</v>
      </c>
      <c r="F23" s="183"/>
      <c r="G23" s="184">
        <f>ROUND(E23*F23,2)</f>
        <v>0</v>
      </c>
      <c r="H23" s="185"/>
      <c r="I23" s="186">
        <f>ROUND(E23*H23,2)</f>
        <v>0</v>
      </c>
      <c r="J23" s="185"/>
      <c r="K23" s="186">
        <f>ROUND(E23*J23,2)</f>
        <v>0</v>
      </c>
      <c r="L23" s="187">
        <v>21</v>
      </c>
      <c r="M23" s="186">
        <f>G23*(1+L23/100)</f>
        <v>0</v>
      </c>
      <c r="N23" s="186">
        <v>0.0763</v>
      </c>
      <c r="O23" s="186">
        <f>ROUND(E23*N23,2)</f>
        <v>0.08</v>
      </c>
      <c r="P23" s="186">
        <v>0</v>
      </c>
      <c r="Q23" s="186">
        <f>ROUND(E23*P23,2)</f>
        <v>0</v>
      </c>
      <c r="R23" s="186"/>
      <c r="S23" s="186" t="s">
        <v>102</v>
      </c>
      <c r="T23" s="186" t="s">
        <v>102</v>
      </c>
      <c r="U23" s="186">
        <v>9.4</v>
      </c>
      <c r="V23" s="186">
        <f>ROUND(E23*U23,2)</f>
        <v>9.4</v>
      </c>
      <c r="W23" s="186"/>
      <c r="X23" s="186" t="s">
        <v>103</v>
      </c>
      <c r="Y23" s="188"/>
      <c r="Z23" s="188"/>
      <c r="AA23" s="188"/>
      <c r="AB23" s="188"/>
      <c r="AC23" s="188"/>
      <c r="AD23" s="188"/>
      <c r="AE23" s="188"/>
      <c r="AF23" s="188"/>
      <c r="AG23" s="188" t="s">
        <v>104</v>
      </c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</row>
    <row r="24" spans="1:54" ht="22.5" outlineLevel="1">
      <c r="A24" s="189"/>
      <c r="B24" s="190"/>
      <c r="C24" s="159" t="s">
        <v>128</v>
      </c>
      <c r="D24" s="191"/>
      <c r="E24" s="20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8"/>
      <c r="Z24" s="188"/>
      <c r="AA24" s="188"/>
      <c r="AB24" s="188"/>
      <c r="AC24" s="188"/>
      <c r="AD24" s="188"/>
      <c r="AE24" s="188"/>
      <c r="AF24" s="188"/>
      <c r="AG24" s="188" t="s">
        <v>106</v>
      </c>
      <c r="AH24" s="188">
        <v>0</v>
      </c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</row>
    <row r="25" spans="1:54" ht="22.5" outlineLevel="1">
      <c r="A25" s="189"/>
      <c r="B25" s="190"/>
      <c r="C25" s="159" t="s">
        <v>129</v>
      </c>
      <c r="D25" s="191"/>
      <c r="E25" s="205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8"/>
      <c r="Z25" s="188"/>
      <c r="AA25" s="188"/>
      <c r="AB25" s="188"/>
      <c r="AC25" s="188"/>
      <c r="AD25" s="188"/>
      <c r="AE25" s="188"/>
      <c r="AF25" s="188"/>
      <c r="AG25" s="188" t="s">
        <v>106</v>
      </c>
      <c r="AH25" s="188">
        <v>0</v>
      </c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</row>
    <row r="26" spans="1:54" ht="12.75" outlineLevel="1">
      <c r="A26" s="189"/>
      <c r="B26" s="190"/>
      <c r="C26" s="159" t="s">
        <v>130</v>
      </c>
      <c r="D26" s="191"/>
      <c r="E26" s="205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8"/>
      <c r="Z26" s="188"/>
      <c r="AA26" s="188"/>
      <c r="AB26" s="188"/>
      <c r="AC26" s="188"/>
      <c r="AD26" s="188"/>
      <c r="AE26" s="188"/>
      <c r="AF26" s="188"/>
      <c r="AG26" s="188" t="s">
        <v>106</v>
      </c>
      <c r="AH26" s="188">
        <v>0</v>
      </c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</row>
    <row r="27" spans="1:54" ht="12.75" outlineLevel="1">
      <c r="A27" s="189"/>
      <c r="B27" s="190"/>
      <c r="C27" s="159" t="s">
        <v>131</v>
      </c>
      <c r="D27" s="191"/>
      <c r="E27" s="205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</row>
    <row r="28" spans="1:54" ht="12.75" outlineLevel="1">
      <c r="A28" s="189"/>
      <c r="B28" s="190"/>
      <c r="C28" s="159" t="s">
        <v>132</v>
      </c>
      <c r="D28" s="191"/>
      <c r="E28" s="20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</row>
    <row r="29" spans="1:54" ht="22.5" outlineLevel="1">
      <c r="A29" s="189"/>
      <c r="B29" s="190"/>
      <c r="C29" s="159" t="s">
        <v>133</v>
      </c>
      <c r="D29" s="191"/>
      <c r="E29" s="20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8"/>
      <c r="Z29" s="188"/>
      <c r="AA29" s="188"/>
      <c r="AB29" s="188"/>
      <c r="AC29" s="188"/>
      <c r="AD29" s="188"/>
      <c r="AE29" s="188"/>
      <c r="AF29" s="188"/>
      <c r="AG29" s="188" t="s">
        <v>106</v>
      </c>
      <c r="AH29" s="188">
        <v>0</v>
      </c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</row>
    <row r="30" spans="1:54" ht="12.75" outlineLevel="1">
      <c r="A30" s="189"/>
      <c r="B30" s="190"/>
      <c r="C30" s="159" t="s">
        <v>134</v>
      </c>
      <c r="D30" s="191"/>
      <c r="E30" s="20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8"/>
      <c r="Z30" s="188"/>
      <c r="AA30" s="188"/>
      <c r="AB30" s="188"/>
      <c r="AC30" s="188"/>
      <c r="AD30" s="188"/>
      <c r="AE30" s="188"/>
      <c r="AF30" s="188"/>
      <c r="AG30" s="188" t="s">
        <v>106</v>
      </c>
      <c r="AH30" s="188">
        <v>0</v>
      </c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</row>
    <row r="31" spans="1:54" ht="12.75" outlineLevel="1">
      <c r="A31" s="189"/>
      <c r="B31" s="190"/>
      <c r="C31" s="159" t="s">
        <v>135</v>
      </c>
      <c r="D31" s="191"/>
      <c r="E31" s="20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8"/>
      <c r="Z31" s="188"/>
      <c r="AA31" s="188"/>
      <c r="AB31" s="188"/>
      <c r="AC31" s="188"/>
      <c r="AD31" s="188"/>
      <c r="AE31" s="188"/>
      <c r="AF31" s="188"/>
      <c r="AG31" s="188" t="s">
        <v>106</v>
      </c>
      <c r="AH31" s="188">
        <v>0</v>
      </c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</row>
    <row r="32" spans="1:54" ht="22.5" outlineLevel="1">
      <c r="A32" s="195">
        <v>9</v>
      </c>
      <c r="B32" s="180" t="s">
        <v>136</v>
      </c>
      <c r="C32" s="150" t="s">
        <v>137</v>
      </c>
      <c r="D32" s="196" t="s">
        <v>122</v>
      </c>
      <c r="E32" s="206">
        <v>1</v>
      </c>
      <c r="F32" s="183"/>
      <c r="G32" s="184">
        <f>ROUND(E32*F32,2)</f>
        <v>0</v>
      </c>
      <c r="H32" s="185"/>
      <c r="I32" s="186">
        <f>ROUND(E32*H32,2)</f>
        <v>0</v>
      </c>
      <c r="J32" s="185"/>
      <c r="K32" s="186">
        <f>ROUND(E32*J32,2)</f>
        <v>0</v>
      </c>
      <c r="L32" s="187">
        <v>21</v>
      </c>
      <c r="M32" s="186">
        <f>G32*(1+L32/100)</f>
        <v>0</v>
      </c>
      <c r="N32" s="186">
        <v>0.016</v>
      </c>
      <c r="O32" s="186">
        <f>ROUND(E32*N32,2)</f>
        <v>0.02</v>
      </c>
      <c r="P32" s="186">
        <v>0</v>
      </c>
      <c r="Q32" s="186">
        <f>ROUND(E32*P32,2)</f>
        <v>0</v>
      </c>
      <c r="R32" s="186" t="s">
        <v>138</v>
      </c>
      <c r="S32" s="186" t="s">
        <v>102</v>
      </c>
      <c r="T32" s="186" t="s">
        <v>102</v>
      </c>
      <c r="U32" s="186">
        <v>0</v>
      </c>
      <c r="V32" s="186">
        <f>ROUND(E32*U32,2)</f>
        <v>0</v>
      </c>
      <c r="W32" s="186"/>
      <c r="X32" s="186" t="s">
        <v>139</v>
      </c>
      <c r="Y32" s="188"/>
      <c r="Z32" s="188"/>
      <c r="AA32" s="188"/>
      <c r="AB32" s="188"/>
      <c r="AC32" s="188"/>
      <c r="AD32" s="188"/>
      <c r="AE32" s="188"/>
      <c r="AF32" s="188"/>
      <c r="AG32" s="188" t="s">
        <v>140</v>
      </c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</row>
    <row r="33" spans="1:54" ht="33.75" outlineLevel="1">
      <c r="A33" s="189"/>
      <c r="B33" s="190"/>
      <c r="C33" s="159" t="s">
        <v>141</v>
      </c>
      <c r="D33" s="191"/>
      <c r="E33" s="192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8"/>
      <c r="Z33" s="188"/>
      <c r="AA33" s="188"/>
      <c r="AB33" s="188"/>
      <c r="AC33" s="188"/>
      <c r="AD33" s="188"/>
      <c r="AE33" s="188"/>
      <c r="AF33" s="188"/>
      <c r="AG33" s="188" t="s">
        <v>106</v>
      </c>
      <c r="AH33" s="188">
        <v>0</v>
      </c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</row>
    <row r="34" spans="1:54" ht="12.75" outlineLevel="1">
      <c r="A34" s="189"/>
      <c r="B34" s="190"/>
      <c r="C34" s="207" t="s">
        <v>142</v>
      </c>
      <c r="D34" s="191"/>
      <c r="E34" s="205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8"/>
      <c r="Z34" s="188"/>
      <c r="AA34" s="188"/>
      <c r="AB34" s="188"/>
      <c r="AC34" s="188"/>
      <c r="AD34" s="188"/>
      <c r="AE34" s="188"/>
      <c r="AF34" s="188"/>
      <c r="AG34" s="188" t="s">
        <v>106</v>
      </c>
      <c r="AH34" s="188">
        <v>0</v>
      </c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</row>
    <row r="35" spans="1:54" ht="45" outlineLevel="1">
      <c r="A35" s="189"/>
      <c r="B35" s="190"/>
      <c r="C35" s="159" t="s">
        <v>143</v>
      </c>
      <c r="D35" s="191"/>
      <c r="E35" s="20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</row>
    <row r="36" spans="1:54" ht="22.5" outlineLevel="1">
      <c r="A36" s="195">
        <v>10</v>
      </c>
      <c r="B36" s="203" t="s">
        <v>136</v>
      </c>
      <c r="C36" s="150" t="s">
        <v>144</v>
      </c>
      <c r="D36" s="196" t="s">
        <v>122</v>
      </c>
      <c r="E36" s="194">
        <v>4</v>
      </c>
      <c r="F36" s="183"/>
      <c r="G36" s="184">
        <f>ROUND(E36*F36,2)</f>
        <v>0</v>
      </c>
      <c r="H36" s="208"/>
      <c r="I36" s="186">
        <f>ROUND(E36*H36,2)</f>
        <v>0</v>
      </c>
      <c r="J36" s="208"/>
      <c r="K36" s="186">
        <f>ROUND(E36*J36,2)</f>
        <v>0</v>
      </c>
      <c r="L36" s="187">
        <v>21</v>
      </c>
      <c r="M36" s="186">
        <f>G36*(1+L36/100)</f>
        <v>0</v>
      </c>
      <c r="N36" s="209">
        <v>0.016</v>
      </c>
      <c r="O36" s="186">
        <f>ROUND(E36*N36,2)</f>
        <v>0.06</v>
      </c>
      <c r="P36" s="209">
        <v>0</v>
      </c>
      <c r="Q36" s="186">
        <f>ROUND(E36*P36,2)</f>
        <v>0</v>
      </c>
      <c r="R36" s="209" t="s">
        <v>138</v>
      </c>
      <c r="S36" s="209" t="s">
        <v>102</v>
      </c>
      <c r="T36" s="209" t="s">
        <v>102</v>
      </c>
      <c r="U36" s="209">
        <v>0</v>
      </c>
      <c r="V36" s="186">
        <f>ROUND(E36*U36,2)</f>
        <v>0</v>
      </c>
      <c r="W36" s="209"/>
      <c r="X36" s="209" t="s">
        <v>139</v>
      </c>
      <c r="Y36" s="210"/>
      <c r="Z36" s="210"/>
      <c r="AA36" s="210"/>
      <c r="AB36" s="210"/>
      <c r="AC36" s="210"/>
      <c r="AD36" s="210"/>
      <c r="AE36" s="210"/>
      <c r="AF36" s="210"/>
      <c r="AG36" s="210" t="s">
        <v>140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</row>
    <row r="37" spans="1:54" ht="45" outlineLevel="1">
      <c r="A37" s="211"/>
      <c r="B37" s="212"/>
      <c r="C37" s="159" t="s">
        <v>145</v>
      </c>
      <c r="D37" s="191"/>
      <c r="E37" s="192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/>
      <c r="Z37" s="210"/>
      <c r="AA37" s="210"/>
      <c r="AB37" s="210"/>
      <c r="AC37" s="210"/>
      <c r="AD37" s="210"/>
      <c r="AE37" s="210"/>
      <c r="AF37" s="210"/>
      <c r="AG37" s="210" t="s">
        <v>106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</row>
    <row r="38" spans="1:54" ht="12.75" outlineLevel="1">
      <c r="A38" s="189"/>
      <c r="B38" s="190"/>
      <c r="C38" s="207" t="s">
        <v>142</v>
      </c>
      <c r="D38" s="191"/>
      <c r="E38" s="192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</row>
    <row r="39" spans="1:54" ht="45" outlineLevel="1">
      <c r="A39" s="189"/>
      <c r="B39" s="190"/>
      <c r="C39" s="159" t="s">
        <v>146</v>
      </c>
      <c r="D39" s="191"/>
      <c r="E39" s="192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</row>
    <row r="40" spans="1:54" ht="33.75" outlineLevel="1">
      <c r="A40" s="195">
        <v>11</v>
      </c>
      <c r="B40" s="203" t="s">
        <v>136</v>
      </c>
      <c r="C40" s="150" t="s">
        <v>147</v>
      </c>
      <c r="D40" s="196" t="s">
        <v>122</v>
      </c>
      <c r="E40" s="194">
        <v>1</v>
      </c>
      <c r="F40" s="183"/>
      <c r="G40" s="184">
        <f>ROUND(E40*F40,2)</f>
        <v>0</v>
      </c>
      <c r="H40" s="208"/>
      <c r="I40" s="186">
        <f>ROUND(E40*H40,2)</f>
        <v>0</v>
      </c>
      <c r="J40" s="208"/>
      <c r="K40" s="186">
        <f>ROUND(E40*J40,2)</f>
        <v>0</v>
      </c>
      <c r="L40" s="187">
        <v>21</v>
      </c>
      <c r="M40" s="186">
        <f>G40*(1+L40/100)</f>
        <v>0</v>
      </c>
      <c r="N40" s="209">
        <v>0.016</v>
      </c>
      <c r="O40" s="186">
        <f>ROUND(E40*N40,2)</f>
        <v>0.02</v>
      </c>
      <c r="P40" s="209">
        <v>0</v>
      </c>
      <c r="Q40" s="186">
        <f>ROUND(E40*P40,2)</f>
        <v>0</v>
      </c>
      <c r="R40" s="209" t="s">
        <v>138</v>
      </c>
      <c r="S40" s="209" t="s">
        <v>102</v>
      </c>
      <c r="T40" s="209" t="s">
        <v>102</v>
      </c>
      <c r="U40" s="209">
        <v>0</v>
      </c>
      <c r="V40" s="186">
        <f>ROUND(E40*U40,2)</f>
        <v>0</v>
      </c>
      <c r="W40" s="209"/>
      <c r="X40" s="209" t="s">
        <v>139</v>
      </c>
      <c r="Y40" s="210"/>
      <c r="Z40" s="210"/>
      <c r="AA40" s="210"/>
      <c r="AB40" s="210"/>
      <c r="AC40" s="210"/>
      <c r="AD40" s="210"/>
      <c r="AE40" s="210"/>
      <c r="AF40" s="210"/>
      <c r="AG40" s="210" t="s">
        <v>140</v>
      </c>
      <c r="AH40" s="210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</row>
    <row r="41" spans="1:54" ht="22.5" outlineLevel="1">
      <c r="A41" s="189"/>
      <c r="B41" s="190"/>
      <c r="C41" s="159" t="s">
        <v>148</v>
      </c>
      <c r="D41" s="191"/>
      <c r="E41" s="192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</row>
    <row r="42" spans="1:54" ht="33.75" outlineLevel="1">
      <c r="A42" s="189"/>
      <c r="B42" s="190"/>
      <c r="C42" s="159" t="s">
        <v>149</v>
      </c>
      <c r="D42" s="191"/>
      <c r="E42" s="192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</row>
    <row r="43" spans="1:54" ht="12.75" outlineLevel="1">
      <c r="A43" s="189"/>
      <c r="B43" s="190"/>
      <c r="C43" s="207" t="s">
        <v>142</v>
      </c>
      <c r="D43" s="191"/>
      <c r="E43" s="192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</row>
    <row r="44" spans="1:54" ht="12.75" outlineLevel="1">
      <c r="A44" s="189"/>
      <c r="B44" s="190"/>
      <c r="C44" s="159" t="s">
        <v>150</v>
      </c>
      <c r="D44" s="191"/>
      <c r="E44" s="192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</row>
    <row r="45" spans="1:54" ht="22.5" outlineLevel="1">
      <c r="A45" s="189"/>
      <c r="B45" s="190"/>
      <c r="C45" s="159" t="s">
        <v>151</v>
      </c>
      <c r="D45" s="191"/>
      <c r="E45" s="192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</row>
    <row r="46" spans="1:54" ht="22.5" outlineLevel="1">
      <c r="A46" s="189"/>
      <c r="B46" s="190"/>
      <c r="C46" s="222" t="s">
        <v>195</v>
      </c>
      <c r="D46" s="191"/>
      <c r="E46" s="192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</row>
    <row r="47" spans="1:54" ht="12.75" outlineLevel="1">
      <c r="A47" s="189"/>
      <c r="B47" s="190"/>
      <c r="C47" s="222" t="s">
        <v>193</v>
      </c>
      <c r="D47" s="191"/>
      <c r="E47" s="192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</row>
    <row r="48" spans="1:54" ht="22.5" outlineLevel="1">
      <c r="A48" s="189"/>
      <c r="B48" s="190"/>
      <c r="C48" s="222" t="s">
        <v>196</v>
      </c>
      <c r="D48" s="191"/>
      <c r="E48" s="192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</row>
    <row r="49" spans="1:54" ht="22.5" outlineLevel="1">
      <c r="A49" s="195">
        <v>12</v>
      </c>
      <c r="B49" s="203" t="s">
        <v>152</v>
      </c>
      <c r="C49" s="150" t="s">
        <v>153</v>
      </c>
      <c r="D49" s="196" t="s">
        <v>122</v>
      </c>
      <c r="E49" s="194">
        <v>4</v>
      </c>
      <c r="F49" s="183"/>
      <c r="G49" s="184">
        <f>ROUND(E49*F49,2)</f>
        <v>0</v>
      </c>
      <c r="H49" s="208"/>
      <c r="I49" s="186">
        <f>ROUND(E49*H49,2)</f>
        <v>0</v>
      </c>
      <c r="J49" s="208"/>
      <c r="K49" s="186">
        <f>ROUND(E49*J49,2)</f>
        <v>0</v>
      </c>
      <c r="L49" s="187">
        <v>21</v>
      </c>
      <c r="M49" s="186">
        <f>G49*(1+L49/100)</f>
        <v>0</v>
      </c>
      <c r="N49" s="209">
        <v>0.016</v>
      </c>
      <c r="O49" s="186">
        <f>ROUND(E49*N49,2)</f>
        <v>0.06</v>
      </c>
      <c r="P49" s="209">
        <v>0</v>
      </c>
      <c r="Q49" s="186">
        <f>ROUND(E49*P49,2)</f>
        <v>0</v>
      </c>
      <c r="R49" s="209" t="s">
        <v>138</v>
      </c>
      <c r="S49" s="209" t="s">
        <v>102</v>
      </c>
      <c r="T49" s="209" t="s">
        <v>102</v>
      </c>
      <c r="U49" s="209">
        <v>0</v>
      </c>
      <c r="V49" s="186">
        <f>ROUND(E49*U49,2)</f>
        <v>0</v>
      </c>
      <c r="W49" s="209"/>
      <c r="X49" s="209" t="s">
        <v>139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140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</row>
    <row r="50" spans="1:54" ht="22.5" outlineLevel="1">
      <c r="A50" s="223"/>
      <c r="B50" s="224"/>
      <c r="C50" s="159" t="s">
        <v>154</v>
      </c>
      <c r="D50" s="225"/>
      <c r="E50" s="226"/>
      <c r="F50" s="227"/>
      <c r="G50" s="228"/>
      <c r="H50" s="208"/>
      <c r="I50" s="186"/>
      <c r="J50" s="208"/>
      <c r="K50" s="186"/>
      <c r="L50" s="187"/>
      <c r="M50" s="186"/>
      <c r="N50" s="209"/>
      <c r="O50" s="186"/>
      <c r="P50" s="209"/>
      <c r="Q50" s="186"/>
      <c r="R50" s="209"/>
      <c r="S50" s="209"/>
      <c r="T50" s="209"/>
      <c r="U50" s="209"/>
      <c r="V50" s="186"/>
      <c r="W50" s="209"/>
      <c r="X50" s="209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</row>
    <row r="51" spans="1:54" ht="12.75" outlineLevel="1">
      <c r="A51" s="211"/>
      <c r="B51" s="212"/>
      <c r="C51" s="222" t="s">
        <v>194</v>
      </c>
      <c r="D51" s="191"/>
      <c r="E51" s="192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</row>
    <row r="52" spans="1:54" ht="22.5" outlineLevel="1">
      <c r="A52" s="195">
        <v>13</v>
      </c>
      <c r="B52" s="203" t="s">
        <v>152</v>
      </c>
      <c r="C52" s="150" t="s">
        <v>155</v>
      </c>
      <c r="D52" s="196" t="s">
        <v>122</v>
      </c>
      <c r="E52" s="194">
        <v>1</v>
      </c>
      <c r="F52" s="183"/>
      <c r="G52" s="184">
        <f>ROUND(E52*F52,2)</f>
        <v>0</v>
      </c>
      <c r="H52" s="208"/>
      <c r="I52" s="186">
        <f>ROUND(E52*H52,2)</f>
        <v>0</v>
      </c>
      <c r="J52" s="208"/>
      <c r="K52" s="186">
        <f>ROUND(E52*J52,2)</f>
        <v>0</v>
      </c>
      <c r="L52" s="187">
        <v>21</v>
      </c>
      <c r="M52" s="186">
        <f>G52*(1+L52/100)</f>
        <v>0</v>
      </c>
      <c r="N52" s="209">
        <v>0.016</v>
      </c>
      <c r="O52" s="186">
        <f>ROUND(E52*N52,2)</f>
        <v>0.02</v>
      </c>
      <c r="P52" s="209">
        <v>0</v>
      </c>
      <c r="Q52" s="186">
        <f>ROUND(E52*P52,2)</f>
        <v>0</v>
      </c>
      <c r="R52" s="209" t="s">
        <v>138</v>
      </c>
      <c r="S52" s="209" t="s">
        <v>102</v>
      </c>
      <c r="T52" s="209" t="s">
        <v>102</v>
      </c>
      <c r="U52" s="209">
        <v>0</v>
      </c>
      <c r="V52" s="186">
        <f>ROUND(E52*U52,2)</f>
        <v>0</v>
      </c>
      <c r="W52" s="209"/>
      <c r="X52" s="209" t="s">
        <v>139</v>
      </c>
      <c r="Y52" s="210"/>
      <c r="Z52" s="210"/>
      <c r="AA52" s="210"/>
      <c r="AB52" s="210"/>
      <c r="AC52" s="210"/>
      <c r="AD52" s="210"/>
      <c r="AE52" s="210"/>
      <c r="AF52" s="210"/>
      <c r="AG52" s="210" t="s">
        <v>140</v>
      </c>
      <c r="AH52" s="210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</row>
    <row r="53" spans="1:54" ht="22.5" outlineLevel="1">
      <c r="A53" s="211"/>
      <c r="B53" s="212"/>
      <c r="C53" s="159" t="s">
        <v>156</v>
      </c>
      <c r="D53" s="191"/>
      <c r="E53" s="192"/>
      <c r="F53" s="209"/>
      <c r="G53" s="209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</row>
    <row r="54" spans="1:54" ht="22.5" outlineLevel="1">
      <c r="A54" s="195">
        <v>14</v>
      </c>
      <c r="B54" s="203" t="s">
        <v>136</v>
      </c>
      <c r="C54" s="150" t="s">
        <v>157</v>
      </c>
      <c r="D54" s="196" t="s">
        <v>122</v>
      </c>
      <c r="E54" s="194">
        <v>1</v>
      </c>
      <c r="F54" s="183"/>
      <c r="G54" s="184">
        <f>ROUND(E54*F54,2)</f>
        <v>0</v>
      </c>
      <c r="H54" s="208"/>
      <c r="I54" s="186">
        <f>ROUND(E54*H54,2)</f>
        <v>0</v>
      </c>
      <c r="J54" s="208"/>
      <c r="K54" s="186">
        <f>ROUND(E54*J54,2)</f>
        <v>0</v>
      </c>
      <c r="L54" s="187">
        <v>21</v>
      </c>
      <c r="M54" s="186">
        <f>G54*(1+L54/100)</f>
        <v>0</v>
      </c>
      <c r="N54" s="209">
        <v>0.016</v>
      </c>
      <c r="O54" s="186">
        <f>ROUND(E54*N54,2)</f>
        <v>0.02</v>
      </c>
      <c r="P54" s="209">
        <v>0</v>
      </c>
      <c r="Q54" s="186">
        <f>ROUND(E54*P54,2)</f>
        <v>0</v>
      </c>
      <c r="R54" s="209" t="s">
        <v>138</v>
      </c>
      <c r="S54" s="209" t="s">
        <v>102</v>
      </c>
      <c r="T54" s="209" t="s">
        <v>102</v>
      </c>
      <c r="U54" s="209">
        <v>0</v>
      </c>
      <c r="V54" s="186">
        <f>ROUND(E54*U54,2)</f>
        <v>0</v>
      </c>
      <c r="W54" s="209"/>
      <c r="X54" s="209" t="s">
        <v>139</v>
      </c>
      <c r="Y54" s="210"/>
      <c r="Z54" s="210"/>
      <c r="AA54" s="210"/>
      <c r="AB54" s="210"/>
      <c r="AC54" s="210"/>
      <c r="AD54" s="210"/>
      <c r="AE54" s="210"/>
      <c r="AF54" s="210"/>
      <c r="AG54" s="210" t="s">
        <v>140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</row>
    <row r="55" spans="1:54" ht="22.5" outlineLevel="1">
      <c r="A55" s="189"/>
      <c r="B55" s="190"/>
      <c r="C55" s="159" t="s">
        <v>158</v>
      </c>
      <c r="D55" s="213"/>
      <c r="E55" s="192"/>
      <c r="F55" s="186"/>
      <c r="G55" s="186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</row>
    <row r="56" spans="1:54" ht="12.75" outlineLevel="1">
      <c r="A56" s="189"/>
      <c r="B56" s="190"/>
      <c r="C56" s="159" t="s">
        <v>159</v>
      </c>
      <c r="D56" s="213"/>
      <c r="E56" s="192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</row>
    <row r="57" spans="1:54" ht="22.5" outlineLevel="1">
      <c r="A57" s="195">
        <v>15</v>
      </c>
      <c r="B57" s="203" t="s">
        <v>160</v>
      </c>
      <c r="C57" s="150" t="s">
        <v>161</v>
      </c>
      <c r="D57" s="196" t="s">
        <v>112</v>
      </c>
      <c r="E57" s="194">
        <v>1</v>
      </c>
      <c r="F57" s="183"/>
      <c r="G57" s="184">
        <f>ROUND(E57*F57,2)</f>
        <v>0</v>
      </c>
      <c r="H57" s="185"/>
      <c r="I57" s="186">
        <f>ROUND(E57*H57,2)</f>
        <v>0</v>
      </c>
      <c r="J57" s="185"/>
      <c r="K57" s="186">
        <f>ROUND(E57*J57,2)</f>
        <v>0</v>
      </c>
      <c r="L57" s="187">
        <v>21</v>
      </c>
      <c r="M57" s="186">
        <f>G57*(1+L57/100)</f>
        <v>0</v>
      </c>
      <c r="N57" s="186">
        <v>0</v>
      </c>
      <c r="O57" s="186">
        <f>ROUND(E57*N57,2)</f>
        <v>0</v>
      </c>
      <c r="P57" s="186">
        <v>0</v>
      </c>
      <c r="Q57" s="186">
        <f>ROUND(E57*P57,2)</f>
        <v>0</v>
      </c>
      <c r="R57" s="186"/>
      <c r="S57" s="186" t="s">
        <v>102</v>
      </c>
      <c r="T57" s="186" t="s">
        <v>102</v>
      </c>
      <c r="U57" s="186">
        <v>0</v>
      </c>
      <c r="V57" s="186">
        <f>ROUND(E57*U57,2)</f>
        <v>0</v>
      </c>
      <c r="W57" s="186"/>
      <c r="X57" s="186" t="s">
        <v>118</v>
      </c>
      <c r="Y57" s="188"/>
      <c r="Z57" s="188"/>
      <c r="AA57" s="188"/>
      <c r="AB57" s="188"/>
      <c r="AC57" s="188"/>
      <c r="AD57" s="188"/>
      <c r="AE57" s="188"/>
      <c r="AF57" s="188"/>
      <c r="AG57" s="188" t="s">
        <v>119</v>
      </c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</row>
    <row r="58" spans="1:33" ht="25.5">
      <c r="A58" s="172" t="s">
        <v>97</v>
      </c>
      <c r="B58" s="173" t="s">
        <v>65</v>
      </c>
      <c r="C58" s="149" t="s">
        <v>66</v>
      </c>
      <c r="D58" s="174"/>
      <c r="E58" s="175"/>
      <c r="F58" s="176"/>
      <c r="G58" s="177">
        <f>SUMIF(AG59:AG61,"&lt;&gt;NOR",G59:G61)</f>
        <v>0</v>
      </c>
      <c r="H58" s="178"/>
      <c r="I58" s="178">
        <f>SUM(I59:I61)</f>
        <v>0</v>
      </c>
      <c r="J58" s="178"/>
      <c r="K58" s="178">
        <f>SUM(K59:K61)</f>
        <v>0</v>
      </c>
      <c r="L58" s="178"/>
      <c r="M58" s="178">
        <f>SUM(M59:M61)</f>
        <v>0</v>
      </c>
      <c r="N58" s="178"/>
      <c r="O58" s="178">
        <f>SUM(O59:O61)</f>
        <v>0</v>
      </c>
      <c r="P58" s="178"/>
      <c r="Q58" s="178">
        <f>SUM(Q59:Q61)</f>
        <v>0</v>
      </c>
      <c r="R58" s="178"/>
      <c r="S58" s="178"/>
      <c r="T58" s="178"/>
      <c r="U58" s="178"/>
      <c r="V58" s="178">
        <f>SUM(V59:V61)</f>
        <v>0.77</v>
      </c>
      <c r="W58" s="178"/>
      <c r="X58" s="178"/>
      <c r="AG58" s="161" t="s">
        <v>98</v>
      </c>
    </row>
    <row r="59" spans="1:54" ht="22.5" outlineLevel="1">
      <c r="A59" s="197">
        <v>16</v>
      </c>
      <c r="B59" s="198" t="s">
        <v>162</v>
      </c>
      <c r="C59" s="152" t="s">
        <v>163</v>
      </c>
      <c r="D59" s="196" t="s">
        <v>112</v>
      </c>
      <c r="E59" s="200">
        <v>1</v>
      </c>
      <c r="F59" s="201"/>
      <c r="G59" s="202">
        <f aca="true" t="shared" si="0" ref="G59:G60">ROUND(E59*F59,2)</f>
        <v>0</v>
      </c>
      <c r="H59" s="185"/>
      <c r="I59" s="186">
        <f aca="true" t="shared" si="1" ref="I59:I60">ROUND(E59*H59,2)</f>
        <v>0</v>
      </c>
      <c r="J59" s="185"/>
      <c r="K59" s="186">
        <f aca="true" t="shared" si="2" ref="K59:K60">ROUND(E59*J59,2)</f>
        <v>0</v>
      </c>
      <c r="L59" s="187">
        <v>21</v>
      </c>
      <c r="M59" s="186">
        <f aca="true" t="shared" si="3" ref="M59:M60">G59*(1+L59/100)</f>
        <v>0</v>
      </c>
      <c r="N59" s="186">
        <v>0</v>
      </c>
      <c r="O59" s="186">
        <f aca="true" t="shared" si="4" ref="O59:O60">ROUND(E59*N59,2)</f>
        <v>0</v>
      </c>
      <c r="P59" s="186">
        <v>0</v>
      </c>
      <c r="Q59" s="186">
        <f aca="true" t="shared" si="5" ref="Q59:Q60">ROUND(E59*P59,2)</f>
        <v>0</v>
      </c>
      <c r="R59" s="186"/>
      <c r="S59" s="186" t="s">
        <v>102</v>
      </c>
      <c r="T59" s="186" t="s">
        <v>102</v>
      </c>
      <c r="U59" s="186">
        <v>0.277</v>
      </c>
      <c r="V59" s="186">
        <f aca="true" t="shared" si="6" ref="V59:V60">ROUND(E59*U59,2)</f>
        <v>0.28</v>
      </c>
      <c r="W59" s="186"/>
      <c r="X59" s="186" t="s">
        <v>164</v>
      </c>
      <c r="Y59" s="188"/>
      <c r="Z59" s="188"/>
      <c r="AA59" s="188"/>
      <c r="AB59" s="188"/>
      <c r="AC59" s="188"/>
      <c r="AD59" s="188"/>
      <c r="AE59" s="188"/>
      <c r="AF59" s="188"/>
      <c r="AG59" s="188" t="s">
        <v>165</v>
      </c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</row>
    <row r="60" spans="1:54" ht="22.5" outlineLevel="1">
      <c r="A60" s="195">
        <v>17</v>
      </c>
      <c r="B60" s="180" t="s">
        <v>166</v>
      </c>
      <c r="C60" s="150" t="s">
        <v>167</v>
      </c>
      <c r="D60" s="196" t="s">
        <v>112</v>
      </c>
      <c r="E60" s="194">
        <v>1</v>
      </c>
      <c r="F60" s="183"/>
      <c r="G60" s="184">
        <f t="shared" si="0"/>
        <v>0</v>
      </c>
      <c r="H60" s="185"/>
      <c r="I60" s="186">
        <f t="shared" si="1"/>
        <v>0</v>
      </c>
      <c r="J60" s="185"/>
      <c r="K60" s="186">
        <f t="shared" si="2"/>
        <v>0</v>
      </c>
      <c r="L60" s="187">
        <v>21</v>
      </c>
      <c r="M60" s="186">
        <f t="shared" si="3"/>
        <v>0</v>
      </c>
      <c r="N60" s="186">
        <v>0</v>
      </c>
      <c r="O60" s="186">
        <f t="shared" si="4"/>
        <v>0</v>
      </c>
      <c r="P60" s="186">
        <v>0</v>
      </c>
      <c r="Q60" s="186">
        <f t="shared" si="5"/>
        <v>0</v>
      </c>
      <c r="R60" s="186"/>
      <c r="S60" s="186" t="s">
        <v>102</v>
      </c>
      <c r="T60" s="186" t="s">
        <v>102</v>
      </c>
      <c r="U60" s="186">
        <v>0.49</v>
      </c>
      <c r="V60" s="186">
        <f t="shared" si="6"/>
        <v>0.49</v>
      </c>
      <c r="W60" s="186"/>
      <c r="X60" s="186" t="s">
        <v>164</v>
      </c>
      <c r="Y60" s="188"/>
      <c r="Z60" s="188"/>
      <c r="AA60" s="188"/>
      <c r="AB60" s="188"/>
      <c r="AC60" s="188"/>
      <c r="AD60" s="188"/>
      <c r="AE60" s="188"/>
      <c r="AF60" s="188"/>
      <c r="AG60" s="188" t="s">
        <v>165</v>
      </c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</row>
    <row r="61" spans="1:54" ht="12.75" outlineLevel="1">
      <c r="A61" s="189"/>
      <c r="B61" s="190"/>
      <c r="C61" s="273" t="s">
        <v>168</v>
      </c>
      <c r="D61" s="274"/>
      <c r="E61" s="274"/>
      <c r="F61" s="274"/>
      <c r="G61" s="274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8"/>
      <c r="Z61" s="188"/>
      <c r="AA61" s="188"/>
      <c r="AB61" s="188"/>
      <c r="AC61" s="188"/>
      <c r="AD61" s="188"/>
      <c r="AE61" s="188"/>
      <c r="AF61" s="188"/>
      <c r="AG61" s="188" t="s">
        <v>169</v>
      </c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</row>
    <row r="62" spans="1:33" ht="25.5">
      <c r="A62" s="172" t="s">
        <v>97</v>
      </c>
      <c r="B62" s="173" t="s">
        <v>25</v>
      </c>
      <c r="C62" s="149" t="s">
        <v>26</v>
      </c>
      <c r="D62" s="174"/>
      <c r="E62" s="175"/>
      <c r="F62" s="176"/>
      <c r="G62" s="177">
        <f>SUMIF(AG63,"&lt;&gt;NOR",G63)</f>
        <v>0</v>
      </c>
      <c r="H62" s="178"/>
      <c r="I62" s="178">
        <f>SUM(I63)</f>
        <v>0</v>
      </c>
      <c r="J62" s="178"/>
      <c r="K62" s="178">
        <f>SUM(K63)</f>
        <v>0</v>
      </c>
      <c r="L62" s="178"/>
      <c r="M62" s="178">
        <f>SUM(M63)</f>
        <v>0</v>
      </c>
      <c r="N62" s="178"/>
      <c r="O62" s="178">
        <f>SUM(O63)</f>
        <v>0</v>
      </c>
      <c r="P62" s="178"/>
      <c r="Q62" s="178">
        <f>SUM(Q63)</f>
        <v>0</v>
      </c>
      <c r="R62" s="178"/>
      <c r="S62" s="178"/>
      <c r="T62" s="178"/>
      <c r="U62" s="178"/>
      <c r="V62" s="178">
        <f>SUM(V63)</f>
        <v>0</v>
      </c>
      <c r="W62" s="178"/>
      <c r="X62" s="178"/>
      <c r="AG62" s="161" t="s">
        <v>98</v>
      </c>
    </row>
    <row r="63" spans="1:60" ht="22.5" outlineLevel="1">
      <c r="A63" s="197">
        <v>18</v>
      </c>
      <c r="B63" s="198" t="s">
        <v>170</v>
      </c>
      <c r="C63" s="152" t="s">
        <v>171</v>
      </c>
      <c r="D63" s="196" t="s">
        <v>112</v>
      </c>
      <c r="E63" s="214">
        <v>1</v>
      </c>
      <c r="F63" s="201"/>
      <c r="G63" s="202">
        <f>ROUND(E63*F63,2)</f>
        <v>0</v>
      </c>
      <c r="H63" s="185"/>
      <c r="I63" s="186">
        <f>ROUND(E63*H63,2)</f>
        <v>0</v>
      </c>
      <c r="J63" s="185"/>
      <c r="K63" s="186">
        <f>ROUND(E63*J63,2)</f>
        <v>0</v>
      </c>
      <c r="L63" s="187">
        <v>21</v>
      </c>
      <c r="M63" s="186">
        <f>G63*(1+L63/100)</f>
        <v>0</v>
      </c>
      <c r="N63" s="186">
        <v>0</v>
      </c>
      <c r="O63" s="186">
        <f>ROUND(E63*N63,2)</f>
        <v>0</v>
      </c>
      <c r="P63" s="186">
        <v>0</v>
      </c>
      <c r="Q63" s="186">
        <f>ROUND(E63*P63,2)</f>
        <v>0</v>
      </c>
      <c r="R63" s="186"/>
      <c r="S63" s="186" t="s">
        <v>102</v>
      </c>
      <c r="T63" s="186" t="s">
        <v>172</v>
      </c>
      <c r="U63" s="186">
        <v>0</v>
      </c>
      <c r="V63" s="186">
        <f>ROUND(E63*U63,2)</f>
        <v>0</v>
      </c>
      <c r="W63" s="186"/>
      <c r="X63" s="186" t="s">
        <v>173</v>
      </c>
      <c r="Y63" s="188"/>
      <c r="Z63" s="188"/>
      <c r="AA63" s="188"/>
      <c r="AB63" s="188"/>
      <c r="AC63" s="188"/>
      <c r="AD63" s="188"/>
      <c r="AE63" s="188"/>
      <c r="AF63" s="188"/>
      <c r="AG63" s="188" t="s">
        <v>174</v>
      </c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</row>
    <row r="64" spans="1:33" ht="25.5">
      <c r="A64" s="172" t="s">
        <v>97</v>
      </c>
      <c r="B64" s="173" t="s">
        <v>27</v>
      </c>
      <c r="C64" s="149" t="s">
        <v>28</v>
      </c>
      <c r="D64" s="174"/>
      <c r="E64" s="175"/>
      <c r="F64" s="176"/>
      <c r="G64" s="177">
        <f>SUMIF(AG65:AG71,"&lt;&gt;NOR",G65:G71)</f>
        <v>0</v>
      </c>
      <c r="H64" s="178"/>
      <c r="I64" s="178">
        <f>SUM(I65:I71)</f>
        <v>0</v>
      </c>
      <c r="J64" s="178"/>
      <c r="K64" s="178">
        <f>SUM(K65:K71)</f>
        <v>0</v>
      </c>
      <c r="L64" s="178"/>
      <c r="M64" s="178">
        <f>SUM(M65:M71)</f>
        <v>0</v>
      </c>
      <c r="N64" s="178"/>
      <c r="O64" s="178">
        <f>SUM(O65:O71)</f>
        <v>0</v>
      </c>
      <c r="P64" s="178"/>
      <c r="Q64" s="178">
        <f>SUM(Q65:Q71)</f>
        <v>0</v>
      </c>
      <c r="R64" s="178"/>
      <c r="S64" s="178"/>
      <c r="T64" s="178"/>
      <c r="U64" s="178"/>
      <c r="V64" s="178">
        <f>SUM(V65:V71)</f>
        <v>0</v>
      </c>
      <c r="W64" s="178"/>
      <c r="X64" s="178"/>
      <c r="AG64" s="161" t="s">
        <v>98</v>
      </c>
    </row>
    <row r="65" spans="1:60" ht="22.5" outlineLevel="1">
      <c r="A65" s="197">
        <v>19</v>
      </c>
      <c r="B65" s="198" t="s">
        <v>175</v>
      </c>
      <c r="C65" s="152" t="s">
        <v>176</v>
      </c>
      <c r="D65" s="196" t="s">
        <v>112</v>
      </c>
      <c r="E65" s="214">
        <v>1</v>
      </c>
      <c r="F65" s="201"/>
      <c r="G65" s="202">
        <f aca="true" t="shared" si="7" ref="G65:G66">ROUND(E65*F65,2)</f>
        <v>0</v>
      </c>
      <c r="H65" s="185"/>
      <c r="I65" s="186">
        <f aca="true" t="shared" si="8" ref="I65:I66">ROUND(E65*H65,2)</f>
        <v>0</v>
      </c>
      <c r="J65" s="185"/>
      <c r="K65" s="186">
        <f aca="true" t="shared" si="9" ref="K65:K66">ROUND(E65*J65,2)</f>
        <v>0</v>
      </c>
      <c r="L65" s="187">
        <v>21</v>
      </c>
      <c r="M65" s="186">
        <f aca="true" t="shared" si="10" ref="M65:M66">G65*(1+L65/100)</f>
        <v>0</v>
      </c>
      <c r="N65" s="186">
        <v>0</v>
      </c>
      <c r="O65" s="186">
        <f aca="true" t="shared" si="11" ref="O65:O66">ROUND(E65*N65,2)</f>
        <v>0</v>
      </c>
      <c r="P65" s="186">
        <v>0</v>
      </c>
      <c r="Q65" s="186">
        <f aca="true" t="shared" si="12" ref="Q65:Q66">ROUND(E65*P65,2)</f>
        <v>0</v>
      </c>
      <c r="R65" s="186"/>
      <c r="S65" s="186" t="s">
        <v>102</v>
      </c>
      <c r="T65" s="186" t="s">
        <v>172</v>
      </c>
      <c r="U65" s="186">
        <v>0</v>
      </c>
      <c r="V65" s="186">
        <f aca="true" t="shared" si="13" ref="V65:V66">ROUND(E65*U65,2)</f>
        <v>0</v>
      </c>
      <c r="W65" s="186"/>
      <c r="X65" s="186" t="s">
        <v>173</v>
      </c>
      <c r="Y65" s="188"/>
      <c r="Z65" s="188"/>
      <c r="AA65" s="188"/>
      <c r="AB65" s="188"/>
      <c r="AC65" s="188"/>
      <c r="AD65" s="188"/>
      <c r="AE65" s="188"/>
      <c r="AF65" s="188"/>
      <c r="AG65" s="188" t="s">
        <v>174</v>
      </c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</row>
    <row r="66" spans="1:60" ht="22.5" outlineLevel="1">
      <c r="A66" s="195">
        <v>20</v>
      </c>
      <c r="B66" s="180" t="s">
        <v>177</v>
      </c>
      <c r="C66" s="153" t="s">
        <v>178</v>
      </c>
      <c r="D66" s="196" t="s">
        <v>112</v>
      </c>
      <c r="E66" s="215">
        <v>1</v>
      </c>
      <c r="F66" s="183"/>
      <c r="G66" s="184">
        <f t="shared" si="7"/>
        <v>0</v>
      </c>
      <c r="H66" s="185"/>
      <c r="I66" s="186">
        <f t="shared" si="8"/>
        <v>0</v>
      </c>
      <c r="J66" s="185"/>
      <c r="K66" s="186">
        <f t="shared" si="9"/>
        <v>0</v>
      </c>
      <c r="L66" s="187">
        <v>21</v>
      </c>
      <c r="M66" s="186">
        <f t="shared" si="10"/>
        <v>0</v>
      </c>
      <c r="N66" s="186">
        <v>0</v>
      </c>
      <c r="O66" s="186">
        <f t="shared" si="11"/>
        <v>0</v>
      </c>
      <c r="P66" s="186">
        <v>0</v>
      </c>
      <c r="Q66" s="186">
        <f t="shared" si="12"/>
        <v>0</v>
      </c>
      <c r="R66" s="186"/>
      <c r="S66" s="186" t="s">
        <v>102</v>
      </c>
      <c r="T66" s="186" t="s">
        <v>172</v>
      </c>
      <c r="U66" s="186">
        <v>0</v>
      </c>
      <c r="V66" s="186">
        <f t="shared" si="13"/>
        <v>0</v>
      </c>
      <c r="W66" s="186"/>
      <c r="X66" s="186" t="s">
        <v>173</v>
      </c>
      <c r="Y66" s="188"/>
      <c r="Z66" s="188"/>
      <c r="AA66" s="188"/>
      <c r="AB66" s="188"/>
      <c r="AC66" s="188"/>
      <c r="AD66" s="188"/>
      <c r="AE66" s="188"/>
      <c r="AF66" s="188"/>
      <c r="AG66" s="188" t="s">
        <v>174</v>
      </c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</row>
    <row r="67" spans="1:60" ht="12.75" outlineLevel="1">
      <c r="A67" s="189"/>
      <c r="B67" s="190"/>
      <c r="C67" s="273" t="s">
        <v>179</v>
      </c>
      <c r="D67" s="274"/>
      <c r="E67" s="274"/>
      <c r="F67" s="274"/>
      <c r="G67" s="274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8"/>
      <c r="Z67" s="188"/>
      <c r="AA67" s="188"/>
      <c r="AB67" s="188"/>
      <c r="AC67" s="188"/>
      <c r="AD67" s="188"/>
      <c r="AE67" s="188"/>
      <c r="AF67" s="188"/>
      <c r="AG67" s="188" t="s">
        <v>169</v>
      </c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54" t="str">
        <f>C67</f>
        <v>Náklady na ochranu staveniště před vstupem nepovolaných osob, včetně příslušného značení.</v>
      </c>
      <c r="BB67" s="188"/>
      <c r="BC67" s="188"/>
      <c r="BD67" s="188"/>
      <c r="BE67" s="188"/>
      <c r="BF67" s="188"/>
      <c r="BG67" s="188"/>
      <c r="BH67" s="188"/>
    </row>
    <row r="68" spans="1:60" ht="22.5" outlineLevel="1">
      <c r="A68" s="195">
        <v>21</v>
      </c>
      <c r="B68" s="180" t="s">
        <v>180</v>
      </c>
      <c r="C68" s="153" t="s">
        <v>181</v>
      </c>
      <c r="D68" s="196" t="s">
        <v>112</v>
      </c>
      <c r="E68" s="215">
        <v>1</v>
      </c>
      <c r="F68" s="183"/>
      <c r="G68" s="184">
        <f>ROUND(E68*F68,2)</f>
        <v>0</v>
      </c>
      <c r="H68" s="185"/>
      <c r="I68" s="186">
        <f>ROUND(E68*H68,2)</f>
        <v>0</v>
      </c>
      <c r="J68" s="185"/>
      <c r="K68" s="186">
        <f>ROUND(E68*J68,2)</f>
        <v>0</v>
      </c>
      <c r="L68" s="187">
        <v>21</v>
      </c>
      <c r="M68" s="186">
        <f>G68*(1+L68/100)</f>
        <v>0</v>
      </c>
      <c r="N68" s="186">
        <v>0</v>
      </c>
      <c r="O68" s="186">
        <f>ROUND(E68*N68,2)</f>
        <v>0</v>
      </c>
      <c r="P68" s="186">
        <v>0</v>
      </c>
      <c r="Q68" s="186">
        <f>ROUND(E68*P68,2)</f>
        <v>0</v>
      </c>
      <c r="R68" s="186"/>
      <c r="S68" s="186" t="s">
        <v>102</v>
      </c>
      <c r="T68" s="186" t="s">
        <v>172</v>
      </c>
      <c r="U68" s="186">
        <v>0</v>
      </c>
      <c r="V68" s="186">
        <f>ROUND(E68*U68,2)</f>
        <v>0</v>
      </c>
      <c r="W68" s="186"/>
      <c r="X68" s="186" t="s">
        <v>173</v>
      </c>
      <c r="Y68" s="188"/>
      <c r="Z68" s="188"/>
      <c r="AA68" s="188"/>
      <c r="AB68" s="188"/>
      <c r="AC68" s="188"/>
      <c r="AD68" s="188"/>
      <c r="AE68" s="188"/>
      <c r="AF68" s="188"/>
      <c r="AG68" s="188" t="s">
        <v>174</v>
      </c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</row>
    <row r="69" spans="1:60" ht="12.75" outlineLevel="1">
      <c r="A69" s="189"/>
      <c r="B69" s="190"/>
      <c r="C69" s="273" t="s">
        <v>182</v>
      </c>
      <c r="D69" s="274"/>
      <c r="E69" s="274"/>
      <c r="F69" s="274"/>
      <c r="G69" s="274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8"/>
      <c r="Z69" s="188"/>
      <c r="AA69" s="188"/>
      <c r="AB69" s="188"/>
      <c r="AC69" s="188"/>
      <c r="AD69" s="188"/>
      <c r="AE69" s="188"/>
      <c r="AF69" s="188"/>
      <c r="AG69" s="188" t="s">
        <v>169</v>
      </c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</row>
    <row r="70" spans="1:60" ht="22.5" outlineLevel="1">
      <c r="A70" s="195">
        <v>22</v>
      </c>
      <c r="B70" s="180" t="s">
        <v>183</v>
      </c>
      <c r="C70" s="153" t="s">
        <v>184</v>
      </c>
      <c r="D70" s="196" t="s">
        <v>112</v>
      </c>
      <c r="E70" s="215">
        <v>1</v>
      </c>
      <c r="F70" s="183"/>
      <c r="G70" s="184">
        <f>ROUND(E70*F70,2)</f>
        <v>0</v>
      </c>
      <c r="H70" s="185"/>
      <c r="I70" s="186">
        <f>ROUND(E70*H70,2)</f>
        <v>0</v>
      </c>
      <c r="J70" s="185"/>
      <c r="K70" s="186">
        <f>ROUND(E70*J70,2)</f>
        <v>0</v>
      </c>
      <c r="L70" s="187">
        <v>21</v>
      </c>
      <c r="M70" s="186">
        <f>G70*(1+L70/100)</f>
        <v>0</v>
      </c>
      <c r="N70" s="186">
        <v>0</v>
      </c>
      <c r="O70" s="186">
        <f>ROUND(E70*N70,2)</f>
        <v>0</v>
      </c>
      <c r="P70" s="186">
        <v>0</v>
      </c>
      <c r="Q70" s="186">
        <f>ROUND(E70*P70,2)</f>
        <v>0</v>
      </c>
      <c r="R70" s="186"/>
      <c r="S70" s="186" t="s">
        <v>102</v>
      </c>
      <c r="T70" s="186" t="s">
        <v>172</v>
      </c>
      <c r="U70" s="186">
        <v>0</v>
      </c>
      <c r="V70" s="186">
        <f>ROUND(E70*U70,2)</f>
        <v>0</v>
      </c>
      <c r="W70" s="186"/>
      <c r="X70" s="186" t="s">
        <v>173</v>
      </c>
      <c r="Y70" s="188"/>
      <c r="Z70" s="188"/>
      <c r="AA70" s="188"/>
      <c r="AB70" s="188"/>
      <c r="AC70" s="188"/>
      <c r="AD70" s="188"/>
      <c r="AE70" s="188"/>
      <c r="AF70" s="188"/>
      <c r="AG70" s="188" t="s">
        <v>174</v>
      </c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</row>
    <row r="71" spans="1:60" ht="12.75" outlineLevel="1">
      <c r="A71" s="189"/>
      <c r="B71" s="190"/>
      <c r="C71" s="273" t="s">
        <v>185</v>
      </c>
      <c r="D71" s="274"/>
      <c r="E71" s="274"/>
      <c r="F71" s="274"/>
      <c r="G71" s="274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8"/>
      <c r="Z71" s="188"/>
      <c r="AA71" s="188"/>
      <c r="AB71" s="188"/>
      <c r="AC71" s="188"/>
      <c r="AD71" s="188"/>
      <c r="AE71" s="188"/>
      <c r="AF71" s="188"/>
      <c r="AG71" s="188" t="s">
        <v>169</v>
      </c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54" t="str">
        <f>C71</f>
        <v>Náklady zhotovitele, které vzniknou v souvislosti s povinnostmi zhotovitele při předání a převzetí díla.</v>
      </c>
      <c r="BB71" s="188"/>
      <c r="BC71" s="188"/>
      <c r="BD71" s="188"/>
      <c r="BE71" s="188"/>
      <c r="BF71" s="188"/>
      <c r="BG71" s="188"/>
      <c r="BH71" s="188"/>
    </row>
    <row r="72" spans="1:33" ht="12.75">
      <c r="A72" s="147"/>
      <c r="B72" s="145"/>
      <c r="C72" s="155"/>
      <c r="D72" s="169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AE72" s="161">
        <v>15</v>
      </c>
      <c r="AF72" s="161">
        <v>21</v>
      </c>
      <c r="AG72" s="161" t="s">
        <v>84</v>
      </c>
    </row>
    <row r="73" spans="1:33" ht="12.75">
      <c r="A73" s="216"/>
      <c r="B73" s="217" t="s">
        <v>21</v>
      </c>
      <c r="C73" s="156"/>
      <c r="D73" s="218"/>
      <c r="E73" s="219"/>
      <c r="F73" s="219"/>
      <c r="G73" s="220">
        <f>G6+G11+G14+G16+G18+G22+G58+G62+G64</f>
        <v>0</v>
      </c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AE73" s="161">
        <f>SUMIF(L5:L71,AE72,G5:G71)</f>
        <v>0</v>
      </c>
      <c r="AF73" s="161">
        <f>SUMIF(L5:L71,AF72,G5:G71)</f>
        <v>0</v>
      </c>
      <c r="AG73" s="161" t="s">
        <v>186</v>
      </c>
    </row>
    <row r="74" spans="1:24" ht="12.75">
      <c r="A74" s="275"/>
      <c r="B74" s="276"/>
      <c r="C74" s="155"/>
      <c r="D74" s="169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</row>
    <row r="75" spans="1:33" ht="12.75">
      <c r="A75" s="147"/>
      <c r="B75" s="221"/>
      <c r="C75" s="157"/>
      <c r="D75" s="169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AG75" s="161" t="s">
        <v>187</v>
      </c>
    </row>
    <row r="76" spans="1:33" ht="25.5">
      <c r="A76" s="147"/>
      <c r="B76" s="221"/>
      <c r="C76" s="157"/>
      <c r="D76" s="169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AG76" s="161" t="s">
        <v>188</v>
      </c>
    </row>
    <row r="77" spans="1:33" ht="25.5">
      <c r="A77" s="147"/>
      <c r="B77" s="145"/>
      <c r="C77" s="157"/>
      <c r="D77" s="169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AG77" s="161" t="s">
        <v>189</v>
      </c>
    </row>
    <row r="78" spans="1:24" ht="12.75">
      <c r="A78" s="147"/>
      <c r="B78" s="145"/>
      <c r="C78" s="155"/>
      <c r="D78" s="169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</row>
    <row r="79" spans="1:24" ht="12.75">
      <c r="A79" s="147"/>
      <c r="B79" s="145"/>
      <c r="C79" s="155"/>
      <c r="D79" s="169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</row>
    <row r="80" spans="1:24" ht="12.75">
      <c r="A80" s="147"/>
      <c r="B80" s="145"/>
      <c r="C80" s="155"/>
      <c r="D80" s="169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</row>
    <row r="81" spans="1:24" ht="12.75">
      <c r="A81" s="277" t="s">
        <v>190</v>
      </c>
      <c r="B81" s="274"/>
      <c r="C81" s="274"/>
      <c r="D81" s="169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</row>
    <row r="82" spans="1:33" ht="12.75">
      <c r="A82" s="278"/>
      <c r="B82" s="276"/>
      <c r="C82" s="276"/>
      <c r="D82" s="276"/>
      <c r="E82" s="276"/>
      <c r="F82" s="276"/>
      <c r="G82" s="279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AG82" s="161" t="s">
        <v>191</v>
      </c>
    </row>
    <row r="83" spans="1:24" ht="12.75">
      <c r="A83" s="280"/>
      <c r="B83" s="274"/>
      <c r="C83" s="274"/>
      <c r="D83" s="274"/>
      <c r="E83" s="274"/>
      <c r="F83" s="274"/>
      <c r="G83" s="281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</row>
    <row r="84" spans="1:24" ht="12.75">
      <c r="A84" s="280"/>
      <c r="B84" s="274"/>
      <c r="C84" s="274"/>
      <c r="D84" s="274"/>
      <c r="E84" s="274"/>
      <c r="F84" s="274"/>
      <c r="G84" s="281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ht="12.75">
      <c r="A85" s="280"/>
      <c r="B85" s="274"/>
      <c r="C85" s="274"/>
      <c r="D85" s="274"/>
      <c r="E85" s="274"/>
      <c r="F85" s="274"/>
      <c r="G85" s="281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</row>
    <row r="86" spans="1:24" ht="12.75">
      <c r="A86" s="282"/>
      <c r="B86" s="283"/>
      <c r="C86" s="283"/>
      <c r="D86" s="283"/>
      <c r="E86" s="283"/>
      <c r="F86" s="283"/>
      <c r="G86" s="284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</row>
    <row r="87" spans="1:24" ht="12.75">
      <c r="A87" s="147"/>
      <c r="B87" s="145"/>
      <c r="C87" s="155"/>
      <c r="D87" s="169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</row>
    <row r="88" spans="2:33" ht="12.75">
      <c r="B88" s="164"/>
      <c r="C88" s="158"/>
      <c r="D88" s="165"/>
      <c r="AG88" s="161" t="s">
        <v>192</v>
      </c>
    </row>
    <row r="89" spans="2:4" ht="12.75">
      <c r="B89" s="164"/>
      <c r="C89" s="164"/>
      <c r="D89" s="165"/>
    </row>
    <row r="90" spans="2:4" ht="12.75">
      <c r="B90" s="164"/>
      <c r="C90" s="164"/>
      <c r="D90" s="165"/>
    </row>
    <row r="91" spans="2:4" ht="12.75">
      <c r="B91" s="164"/>
      <c r="C91" s="164"/>
      <c r="D91" s="165"/>
    </row>
    <row r="92" spans="2:4" ht="12.75">
      <c r="B92" s="164"/>
      <c r="C92" s="164"/>
      <c r="D92" s="165"/>
    </row>
    <row r="93" spans="2:4" ht="12.75">
      <c r="B93" s="164"/>
      <c r="C93" s="164"/>
      <c r="D93" s="165"/>
    </row>
    <row r="94" spans="2:4" ht="12.75">
      <c r="B94" s="164"/>
      <c r="C94" s="164"/>
      <c r="D94" s="165"/>
    </row>
    <row r="95" spans="2:4" ht="12.75">
      <c r="B95" s="164"/>
      <c r="C95" s="164"/>
      <c r="D95" s="165"/>
    </row>
    <row r="96" spans="2:4" ht="12.75">
      <c r="B96" s="164"/>
      <c r="C96" s="164"/>
      <c r="D96" s="165"/>
    </row>
    <row r="97" spans="2:4" ht="12.75">
      <c r="B97" s="164"/>
      <c r="C97" s="164"/>
      <c r="D97" s="165"/>
    </row>
    <row r="98" spans="2:4" ht="12.75">
      <c r="B98" s="164"/>
      <c r="C98" s="164"/>
      <c r="D98" s="165"/>
    </row>
    <row r="99" spans="2:4" ht="12.75">
      <c r="B99" s="164"/>
      <c r="C99" s="164"/>
      <c r="D99" s="165"/>
    </row>
    <row r="100" spans="2:4" ht="12.75">
      <c r="B100" s="164"/>
      <c r="C100" s="164"/>
      <c r="D100" s="165"/>
    </row>
    <row r="101" spans="2:4" ht="12.75">
      <c r="B101" s="164"/>
      <c r="C101" s="164"/>
      <c r="D101" s="165"/>
    </row>
    <row r="102" spans="2:4" ht="12.75">
      <c r="B102" s="164"/>
      <c r="C102" s="164"/>
      <c r="D102" s="165"/>
    </row>
    <row r="103" spans="2:4" ht="12.75">
      <c r="B103" s="164"/>
      <c r="C103" s="164"/>
      <c r="D103" s="165"/>
    </row>
    <row r="104" spans="2:4" ht="12.75">
      <c r="B104" s="164"/>
      <c r="C104" s="164"/>
      <c r="D104" s="165"/>
    </row>
    <row r="105" spans="2:4" ht="12.75">
      <c r="B105" s="164"/>
      <c r="C105" s="164"/>
      <c r="D105" s="165"/>
    </row>
    <row r="106" spans="2:4" ht="12.75">
      <c r="B106" s="164"/>
      <c r="C106" s="164"/>
      <c r="D106" s="165"/>
    </row>
    <row r="107" spans="2:4" ht="12.75">
      <c r="B107" s="164"/>
      <c r="C107" s="164"/>
      <c r="D107" s="165"/>
    </row>
    <row r="108" spans="2:4" ht="12.75">
      <c r="B108" s="164"/>
      <c r="C108" s="164"/>
      <c r="D108" s="165"/>
    </row>
    <row r="109" spans="2:4" ht="12.75">
      <c r="B109" s="164"/>
      <c r="C109" s="164"/>
      <c r="D109" s="165"/>
    </row>
    <row r="110" spans="2:4" ht="12.75">
      <c r="B110" s="164"/>
      <c r="C110" s="164"/>
      <c r="D110" s="165"/>
    </row>
    <row r="111" spans="2:4" ht="12.75">
      <c r="B111" s="164"/>
      <c r="C111" s="164"/>
      <c r="D111" s="165"/>
    </row>
    <row r="112" spans="2:4" ht="12.75">
      <c r="B112" s="164"/>
      <c r="C112" s="164"/>
      <c r="D112" s="165"/>
    </row>
    <row r="113" spans="2:4" ht="12.75">
      <c r="B113" s="164"/>
      <c r="C113" s="164"/>
      <c r="D113" s="165"/>
    </row>
    <row r="114" spans="2:4" ht="12.75">
      <c r="B114" s="164"/>
      <c r="C114" s="164"/>
      <c r="D114" s="165"/>
    </row>
    <row r="115" spans="2:4" ht="12.75">
      <c r="B115" s="164"/>
      <c r="C115" s="164"/>
      <c r="D115" s="165"/>
    </row>
    <row r="116" spans="2:4" ht="12.75">
      <c r="B116" s="164"/>
      <c r="C116" s="164"/>
      <c r="D116" s="165"/>
    </row>
    <row r="117" spans="2:4" ht="12.75">
      <c r="B117" s="164"/>
      <c r="C117" s="164"/>
      <c r="D117" s="165"/>
    </row>
    <row r="118" spans="2:4" ht="12.75">
      <c r="B118" s="164"/>
      <c r="C118" s="164"/>
      <c r="D118" s="165"/>
    </row>
    <row r="119" spans="2:4" ht="12.75">
      <c r="B119" s="164"/>
      <c r="C119" s="164"/>
      <c r="D119" s="165"/>
    </row>
    <row r="120" spans="2:4" ht="12.75">
      <c r="B120" s="164"/>
      <c r="C120" s="164"/>
      <c r="D120" s="165"/>
    </row>
    <row r="121" spans="2:4" ht="12.75">
      <c r="B121" s="164"/>
      <c r="C121" s="164"/>
      <c r="D121" s="165"/>
    </row>
    <row r="122" spans="2:4" ht="12.75">
      <c r="B122" s="164"/>
      <c r="C122" s="164"/>
      <c r="D122" s="165"/>
    </row>
    <row r="123" spans="2:4" ht="12.75">
      <c r="B123" s="164"/>
      <c r="C123" s="164"/>
      <c r="D123" s="165"/>
    </row>
    <row r="124" spans="2:4" ht="12.75">
      <c r="B124" s="164"/>
      <c r="C124" s="164"/>
      <c r="D124" s="165"/>
    </row>
    <row r="125" spans="2:4" ht="12.75">
      <c r="B125" s="164"/>
      <c r="C125" s="164"/>
      <c r="D125" s="165"/>
    </row>
    <row r="126" spans="2:4" ht="12.75">
      <c r="B126" s="164"/>
      <c r="C126" s="164"/>
      <c r="D126" s="165"/>
    </row>
    <row r="127" spans="2:4" ht="12.75">
      <c r="B127" s="164"/>
      <c r="C127" s="164"/>
      <c r="D127" s="165"/>
    </row>
    <row r="128" spans="2:4" ht="12.75">
      <c r="B128" s="164"/>
      <c r="C128" s="164"/>
      <c r="D128" s="165"/>
    </row>
    <row r="129" spans="2:4" ht="12.75">
      <c r="B129" s="164"/>
      <c r="C129" s="164"/>
      <c r="D129" s="165"/>
    </row>
    <row r="130" spans="2:4" ht="12.75">
      <c r="B130" s="164"/>
      <c r="C130" s="164"/>
      <c r="D130" s="165"/>
    </row>
    <row r="131" spans="2:4" ht="12.75">
      <c r="B131" s="164"/>
      <c r="C131" s="164"/>
      <c r="D131" s="165"/>
    </row>
    <row r="132" spans="2:4" ht="12.75">
      <c r="B132" s="164"/>
      <c r="C132" s="164"/>
      <c r="D132" s="165"/>
    </row>
    <row r="133" spans="2:4" ht="12.75">
      <c r="B133" s="164"/>
      <c r="C133" s="164"/>
      <c r="D133" s="165"/>
    </row>
    <row r="134" spans="2:4" ht="12.75">
      <c r="B134" s="164"/>
      <c r="C134" s="164"/>
      <c r="D134" s="165"/>
    </row>
    <row r="135" spans="2:4" ht="12.75">
      <c r="B135" s="164"/>
      <c r="C135" s="164"/>
      <c r="D135" s="165"/>
    </row>
    <row r="136" spans="2:4" ht="12.75">
      <c r="B136" s="164"/>
      <c r="C136" s="164"/>
      <c r="D136" s="165"/>
    </row>
    <row r="137" spans="2:4" ht="12.75">
      <c r="B137" s="164"/>
      <c r="C137" s="164"/>
      <c r="D137" s="165"/>
    </row>
    <row r="138" spans="2:4" ht="12.75">
      <c r="B138" s="164"/>
      <c r="C138" s="164"/>
      <c r="D138" s="165"/>
    </row>
    <row r="139" spans="2:4" ht="12.75">
      <c r="B139" s="164"/>
      <c r="C139" s="164"/>
      <c r="D139" s="165"/>
    </row>
    <row r="140" spans="2:4" ht="12.75">
      <c r="B140" s="164"/>
      <c r="C140" s="164"/>
      <c r="D140" s="165"/>
    </row>
    <row r="141" spans="2:4" ht="12.75">
      <c r="B141" s="164"/>
      <c r="C141" s="164"/>
      <c r="D141" s="165"/>
    </row>
    <row r="142" spans="2:4" ht="12.75">
      <c r="B142" s="164"/>
      <c r="C142" s="164"/>
      <c r="D142" s="165"/>
    </row>
    <row r="143" spans="2:4" ht="12.75">
      <c r="B143" s="164"/>
      <c r="C143" s="164"/>
      <c r="D143" s="165"/>
    </row>
    <row r="144" spans="2:4" ht="12.75">
      <c r="B144" s="164"/>
      <c r="C144" s="164"/>
      <c r="D144" s="165"/>
    </row>
    <row r="145" spans="2:4" ht="12.75">
      <c r="B145" s="164"/>
      <c r="C145" s="164"/>
      <c r="D145" s="165"/>
    </row>
    <row r="146" spans="2:4" ht="12.75">
      <c r="B146" s="164"/>
      <c r="C146" s="164"/>
      <c r="D146" s="165"/>
    </row>
    <row r="147" spans="2:4" ht="12.75">
      <c r="B147" s="164"/>
      <c r="C147" s="164"/>
      <c r="D147" s="165"/>
    </row>
    <row r="148" spans="2:4" ht="12.75">
      <c r="B148" s="164"/>
      <c r="C148" s="164"/>
      <c r="D148" s="165"/>
    </row>
    <row r="149" spans="2:4" ht="12.75">
      <c r="B149" s="164"/>
      <c r="C149" s="164"/>
      <c r="D149" s="165"/>
    </row>
    <row r="150" spans="2:4" ht="12.75">
      <c r="B150" s="164"/>
      <c r="C150" s="164"/>
      <c r="D150" s="165"/>
    </row>
    <row r="151" spans="2:4" ht="12.75">
      <c r="B151" s="164"/>
      <c r="C151" s="164"/>
      <c r="D151" s="165"/>
    </row>
    <row r="152" spans="2:4" ht="12.75">
      <c r="B152" s="164"/>
      <c r="C152" s="164"/>
      <c r="D152" s="165"/>
    </row>
    <row r="153" spans="2:4" ht="12.75">
      <c r="B153" s="164"/>
      <c r="C153" s="164"/>
      <c r="D153" s="165"/>
    </row>
    <row r="154" spans="2:4" ht="12.75">
      <c r="B154" s="164"/>
      <c r="C154" s="164"/>
      <c r="D154" s="165"/>
    </row>
    <row r="155" spans="2:4" ht="12.75">
      <c r="B155" s="164"/>
      <c r="C155" s="164"/>
      <c r="D155" s="165"/>
    </row>
    <row r="156" spans="2:4" ht="12.75">
      <c r="B156" s="164"/>
      <c r="C156" s="164"/>
      <c r="D156" s="165"/>
    </row>
    <row r="157" spans="2:4" ht="12.75">
      <c r="B157" s="164"/>
      <c r="C157" s="164"/>
      <c r="D157" s="165"/>
    </row>
    <row r="158" spans="2:4" ht="12.75">
      <c r="B158" s="164"/>
      <c r="C158" s="164"/>
      <c r="D158" s="165"/>
    </row>
    <row r="159" spans="2:4" ht="12.75">
      <c r="B159" s="164"/>
      <c r="C159" s="164"/>
      <c r="D159" s="165"/>
    </row>
    <row r="160" spans="2:4" ht="12.75">
      <c r="B160" s="164"/>
      <c r="C160" s="164"/>
      <c r="D160" s="165"/>
    </row>
    <row r="161" spans="2:4" ht="12.75">
      <c r="B161" s="164"/>
      <c r="C161" s="164"/>
      <c r="D161" s="165"/>
    </row>
    <row r="162" spans="2:4" ht="12.75">
      <c r="B162" s="164"/>
      <c r="C162" s="164"/>
      <c r="D162" s="165"/>
    </row>
    <row r="163" spans="2:4" ht="12.75">
      <c r="B163" s="164"/>
      <c r="C163" s="164"/>
      <c r="D163" s="165"/>
    </row>
    <row r="164" spans="2:4" ht="12.75">
      <c r="B164" s="164"/>
      <c r="C164" s="164"/>
      <c r="D164" s="165"/>
    </row>
    <row r="165" spans="2:4" ht="12.75">
      <c r="B165" s="164"/>
      <c r="C165" s="164"/>
      <c r="D165" s="165"/>
    </row>
    <row r="166" spans="2:4" ht="12.75">
      <c r="B166" s="164"/>
      <c r="C166" s="164"/>
      <c r="D166" s="165"/>
    </row>
    <row r="167" spans="2:4" ht="12.75">
      <c r="B167" s="164"/>
      <c r="C167" s="164"/>
      <c r="D167" s="165"/>
    </row>
    <row r="168" spans="2:4" ht="12.75">
      <c r="B168" s="164"/>
      <c r="C168" s="164"/>
      <c r="D168" s="165"/>
    </row>
    <row r="169" spans="2:4" ht="12.75">
      <c r="B169" s="164"/>
      <c r="C169" s="164"/>
      <c r="D169" s="165"/>
    </row>
    <row r="170" spans="2:4" ht="12.75">
      <c r="B170" s="164"/>
      <c r="C170" s="164"/>
      <c r="D170" s="165"/>
    </row>
    <row r="171" spans="2:4" ht="12.75">
      <c r="B171" s="164"/>
      <c r="C171" s="164"/>
      <c r="D171" s="165"/>
    </row>
    <row r="172" spans="2:4" ht="12.75">
      <c r="B172" s="164"/>
      <c r="C172" s="164"/>
      <c r="D172" s="165"/>
    </row>
    <row r="173" spans="2:4" ht="12.75">
      <c r="B173" s="164"/>
      <c r="C173" s="164"/>
      <c r="D173" s="165"/>
    </row>
    <row r="174" spans="2:4" ht="12.75">
      <c r="B174" s="164"/>
      <c r="C174" s="164"/>
      <c r="D174" s="165"/>
    </row>
    <row r="175" spans="2:4" ht="12.75">
      <c r="B175" s="164"/>
      <c r="C175" s="164"/>
      <c r="D175" s="165"/>
    </row>
    <row r="176" spans="2:4" ht="12.75">
      <c r="B176" s="164"/>
      <c r="C176" s="164"/>
      <c r="D176" s="165"/>
    </row>
    <row r="177" spans="2:4" ht="12.75">
      <c r="B177" s="164"/>
      <c r="C177" s="164"/>
      <c r="D177" s="165"/>
    </row>
    <row r="178" spans="2:4" ht="12.75">
      <c r="B178" s="164"/>
      <c r="C178" s="164"/>
      <c r="D178" s="165"/>
    </row>
    <row r="179" spans="2:4" ht="12.75">
      <c r="B179" s="164"/>
      <c r="C179" s="164"/>
      <c r="D179" s="165"/>
    </row>
    <row r="180" spans="2:4" ht="12.75">
      <c r="B180" s="164"/>
      <c r="C180" s="164"/>
      <c r="D180" s="165"/>
    </row>
    <row r="181" spans="2:4" ht="12.75">
      <c r="B181" s="164"/>
      <c r="C181" s="164"/>
      <c r="D181" s="165"/>
    </row>
    <row r="182" spans="2:4" ht="12.75">
      <c r="B182" s="164"/>
      <c r="C182" s="164"/>
      <c r="D182" s="165"/>
    </row>
    <row r="183" spans="2:4" ht="12.75">
      <c r="B183" s="164"/>
      <c r="C183" s="164"/>
      <c r="D183" s="165"/>
    </row>
    <row r="184" spans="2:4" ht="12.75">
      <c r="B184" s="164"/>
      <c r="C184" s="164"/>
      <c r="D184" s="165"/>
    </row>
    <row r="185" spans="2:4" ht="12.75">
      <c r="B185" s="164"/>
      <c r="C185" s="164"/>
      <c r="D185" s="165"/>
    </row>
    <row r="186" spans="2:4" ht="12.75">
      <c r="B186" s="164"/>
      <c r="C186" s="164"/>
      <c r="D186" s="165"/>
    </row>
    <row r="187" spans="2:4" ht="12.75">
      <c r="B187" s="164"/>
      <c r="C187" s="164"/>
      <c r="D187" s="165"/>
    </row>
    <row r="188" spans="2:4" ht="12.75">
      <c r="B188" s="164"/>
      <c r="C188" s="164"/>
      <c r="D188" s="165"/>
    </row>
    <row r="189" spans="2:4" ht="12.75">
      <c r="B189" s="164"/>
      <c r="C189" s="164"/>
      <c r="D189" s="165"/>
    </row>
    <row r="190" spans="2:4" ht="12.75">
      <c r="B190" s="164"/>
      <c r="C190" s="164"/>
      <c r="D190" s="165"/>
    </row>
    <row r="191" spans="2:4" ht="12.75">
      <c r="B191" s="164"/>
      <c r="C191" s="164"/>
      <c r="D191" s="165"/>
    </row>
    <row r="192" spans="2:4" ht="12.75">
      <c r="B192" s="164"/>
      <c r="C192" s="164"/>
      <c r="D192" s="165"/>
    </row>
    <row r="193" spans="2:4" ht="12.75">
      <c r="B193" s="164"/>
      <c r="C193" s="164"/>
      <c r="D193" s="165"/>
    </row>
    <row r="194" spans="2:4" ht="12.75">
      <c r="B194" s="164"/>
      <c r="C194" s="164"/>
      <c r="D194" s="165"/>
    </row>
    <row r="195" spans="2:4" ht="12.75">
      <c r="B195" s="164"/>
      <c r="C195" s="164"/>
      <c r="D195" s="165"/>
    </row>
    <row r="196" spans="2:4" ht="12.75">
      <c r="B196" s="164"/>
      <c r="C196" s="164"/>
      <c r="D196" s="165"/>
    </row>
    <row r="197" spans="2:4" ht="12.75">
      <c r="B197" s="164"/>
      <c r="C197" s="164"/>
      <c r="D197" s="165"/>
    </row>
    <row r="198" spans="2:4" ht="12.75">
      <c r="B198" s="164"/>
      <c r="C198" s="164"/>
      <c r="D198" s="165"/>
    </row>
    <row r="199" spans="2:4" ht="12.75">
      <c r="B199" s="164"/>
      <c r="C199" s="164"/>
      <c r="D199" s="165"/>
    </row>
    <row r="200" spans="2:4" ht="12.75">
      <c r="B200" s="164"/>
      <c r="C200" s="164"/>
      <c r="D200" s="165"/>
    </row>
    <row r="201" spans="2:4" ht="12.75">
      <c r="B201" s="164"/>
      <c r="C201" s="164"/>
      <c r="D201" s="165"/>
    </row>
    <row r="202" spans="2:4" ht="12.75">
      <c r="B202" s="164"/>
      <c r="C202" s="164"/>
      <c r="D202" s="165"/>
    </row>
    <row r="203" spans="2:4" ht="12.75">
      <c r="B203" s="164"/>
      <c r="C203" s="164"/>
      <c r="D203" s="165"/>
    </row>
    <row r="204" spans="2:4" ht="12.75">
      <c r="B204" s="164"/>
      <c r="C204" s="164"/>
      <c r="D204" s="165"/>
    </row>
    <row r="205" spans="2:4" ht="12.75">
      <c r="B205" s="164"/>
      <c r="C205" s="164"/>
      <c r="D205" s="165"/>
    </row>
    <row r="206" spans="2:4" ht="12.75">
      <c r="B206" s="164"/>
      <c r="C206" s="164"/>
      <c r="D206" s="165"/>
    </row>
    <row r="207" spans="2:4" ht="12.75">
      <c r="B207" s="164"/>
      <c r="C207" s="164"/>
      <c r="D207" s="165"/>
    </row>
    <row r="208" spans="2:4" ht="12.75">
      <c r="B208" s="164"/>
      <c r="C208" s="164"/>
      <c r="D208" s="165"/>
    </row>
    <row r="209" spans="2:4" ht="12.75">
      <c r="B209" s="164"/>
      <c r="C209" s="164"/>
      <c r="D209" s="165"/>
    </row>
    <row r="210" spans="2:4" ht="12.75">
      <c r="B210" s="164"/>
      <c r="C210" s="164"/>
      <c r="D210" s="165"/>
    </row>
    <row r="211" spans="2:4" ht="12.75">
      <c r="B211" s="164"/>
      <c r="C211" s="164"/>
      <c r="D211" s="165"/>
    </row>
    <row r="212" spans="2:4" ht="12.75">
      <c r="B212" s="164"/>
      <c r="C212" s="164"/>
      <c r="D212" s="165"/>
    </row>
    <row r="213" spans="2:4" ht="12.75">
      <c r="B213" s="164"/>
      <c r="C213" s="164"/>
      <c r="D213" s="165"/>
    </row>
    <row r="214" spans="2:4" ht="12.75">
      <c r="B214" s="164"/>
      <c r="C214" s="164"/>
      <c r="D214" s="165"/>
    </row>
    <row r="215" spans="2:4" ht="12.75">
      <c r="B215" s="164"/>
      <c r="C215" s="164"/>
      <c r="D215" s="165"/>
    </row>
    <row r="216" spans="2:4" ht="12.75">
      <c r="B216" s="164"/>
      <c r="C216" s="164"/>
      <c r="D216" s="165"/>
    </row>
    <row r="217" spans="2:4" ht="12.75">
      <c r="B217" s="164"/>
      <c r="C217" s="164"/>
      <c r="D217" s="165"/>
    </row>
    <row r="218" spans="2:4" ht="12.75">
      <c r="B218" s="164"/>
      <c r="C218" s="164"/>
      <c r="D218" s="165"/>
    </row>
    <row r="219" spans="2:4" ht="12.75">
      <c r="B219" s="164"/>
      <c r="C219" s="164"/>
      <c r="D219" s="165"/>
    </row>
    <row r="220" spans="2:4" ht="12.75">
      <c r="B220" s="164"/>
      <c r="C220" s="164"/>
      <c r="D220" s="165"/>
    </row>
    <row r="221" spans="2:4" ht="12.75">
      <c r="B221" s="164"/>
      <c r="C221" s="164"/>
      <c r="D221" s="165"/>
    </row>
    <row r="222" spans="2:4" ht="12.75">
      <c r="B222" s="164"/>
      <c r="C222" s="164"/>
      <c r="D222" s="165"/>
    </row>
    <row r="223" spans="2:4" ht="12.75">
      <c r="B223" s="164"/>
      <c r="C223" s="164"/>
      <c r="D223" s="165"/>
    </row>
    <row r="224" spans="2:4" ht="12.75">
      <c r="B224" s="164"/>
      <c r="C224" s="164"/>
      <c r="D224" s="165"/>
    </row>
    <row r="225" spans="2:4" ht="12.75">
      <c r="B225" s="164"/>
      <c r="C225" s="164"/>
      <c r="D225" s="165"/>
    </row>
    <row r="226" spans="2:4" ht="12.75">
      <c r="B226" s="164"/>
      <c r="C226" s="164"/>
      <c r="D226" s="165"/>
    </row>
    <row r="227" spans="2:4" ht="12.75">
      <c r="B227" s="164"/>
      <c r="C227" s="164"/>
      <c r="D227" s="165"/>
    </row>
    <row r="228" spans="2:4" ht="12.75">
      <c r="B228" s="164"/>
      <c r="C228" s="164"/>
      <c r="D228" s="165"/>
    </row>
    <row r="229" spans="2:4" ht="12.75">
      <c r="B229" s="164"/>
      <c r="C229" s="164"/>
      <c r="D229" s="165"/>
    </row>
    <row r="230" spans="2:4" ht="12.75">
      <c r="B230" s="164"/>
      <c r="C230" s="164"/>
      <c r="D230" s="165"/>
    </row>
    <row r="231" spans="2:4" ht="12.75">
      <c r="B231" s="164"/>
      <c r="C231" s="164"/>
      <c r="D231" s="165"/>
    </row>
    <row r="232" spans="2:4" ht="12.75">
      <c r="B232" s="164"/>
      <c r="C232" s="164"/>
      <c r="D232" s="165"/>
    </row>
    <row r="233" spans="2:4" ht="12.75">
      <c r="B233" s="164"/>
      <c r="C233" s="164"/>
      <c r="D233" s="165"/>
    </row>
    <row r="234" spans="2:4" ht="12.75">
      <c r="B234" s="164"/>
      <c r="C234" s="164"/>
      <c r="D234" s="165"/>
    </row>
    <row r="235" spans="2:4" ht="12.75">
      <c r="B235" s="164"/>
      <c r="C235" s="164"/>
      <c r="D235" s="165"/>
    </row>
    <row r="236" spans="2:4" ht="12.75">
      <c r="B236" s="164"/>
      <c r="C236" s="164"/>
      <c r="D236" s="165"/>
    </row>
    <row r="237" spans="2:4" ht="12.75">
      <c r="B237" s="164"/>
      <c r="C237" s="164"/>
      <c r="D237" s="165"/>
    </row>
    <row r="238" spans="2:4" ht="12.75">
      <c r="B238" s="164"/>
      <c r="C238" s="164"/>
      <c r="D238" s="165"/>
    </row>
    <row r="239" spans="2:4" ht="12.75">
      <c r="B239" s="164"/>
      <c r="C239" s="164"/>
      <c r="D239" s="165"/>
    </row>
    <row r="240" spans="2:4" ht="12.75">
      <c r="B240" s="164"/>
      <c r="C240" s="164"/>
      <c r="D240" s="165"/>
    </row>
    <row r="241" spans="2:4" ht="12.75">
      <c r="B241" s="164"/>
      <c r="C241" s="164"/>
      <c r="D241" s="165"/>
    </row>
    <row r="242" spans="2:4" ht="12.75">
      <c r="B242" s="164"/>
      <c r="C242" s="164"/>
      <c r="D242" s="165"/>
    </row>
    <row r="243" spans="2:4" ht="12.75">
      <c r="B243" s="164"/>
      <c r="C243" s="164"/>
      <c r="D243" s="165"/>
    </row>
    <row r="244" spans="2:4" ht="12.75">
      <c r="B244" s="164"/>
      <c r="C244" s="164"/>
      <c r="D244" s="165"/>
    </row>
    <row r="245" spans="2:4" ht="12.75">
      <c r="B245" s="164"/>
      <c r="C245" s="164"/>
      <c r="D245" s="165"/>
    </row>
    <row r="246" spans="2:4" ht="12.75">
      <c r="B246" s="164"/>
      <c r="C246" s="164"/>
      <c r="D246" s="165"/>
    </row>
    <row r="247" spans="2:4" ht="12.75">
      <c r="B247" s="164"/>
      <c r="C247" s="164"/>
      <c r="D247" s="165"/>
    </row>
    <row r="248" spans="2:4" ht="12.75">
      <c r="B248" s="164"/>
      <c r="C248" s="164"/>
      <c r="D248" s="165"/>
    </row>
    <row r="249" spans="2:4" ht="12.75">
      <c r="B249" s="164"/>
      <c r="C249" s="164"/>
      <c r="D249" s="165"/>
    </row>
    <row r="250" spans="2:4" ht="12.75">
      <c r="B250" s="164"/>
      <c r="C250" s="164"/>
      <c r="D250" s="165"/>
    </row>
    <row r="251" spans="2:4" ht="12.75">
      <c r="B251" s="164"/>
      <c r="C251" s="164"/>
      <c r="D251" s="165"/>
    </row>
    <row r="252" spans="2:4" ht="12.75">
      <c r="B252" s="164"/>
      <c r="C252" s="164"/>
      <c r="D252" s="165"/>
    </row>
    <row r="253" spans="2:4" ht="12.75">
      <c r="B253" s="164"/>
      <c r="C253" s="164"/>
      <c r="D253" s="165"/>
    </row>
    <row r="254" spans="2:4" ht="12.75">
      <c r="B254" s="164"/>
      <c r="C254" s="164"/>
      <c r="D254" s="165"/>
    </row>
    <row r="255" spans="2:4" ht="12.75">
      <c r="B255" s="164"/>
      <c r="C255" s="164"/>
      <c r="D255" s="165"/>
    </row>
    <row r="256" spans="2:4" ht="12.75">
      <c r="B256" s="164"/>
      <c r="C256" s="164"/>
      <c r="D256" s="165"/>
    </row>
    <row r="257" spans="2:4" ht="12.75">
      <c r="B257" s="164"/>
      <c r="C257" s="164"/>
      <c r="D257" s="165"/>
    </row>
    <row r="258" spans="2:4" ht="12.75">
      <c r="B258" s="164"/>
      <c r="C258" s="164"/>
      <c r="D258" s="165"/>
    </row>
    <row r="259" spans="2:4" ht="12.75">
      <c r="B259" s="164"/>
      <c r="C259" s="164"/>
      <c r="D259" s="165"/>
    </row>
    <row r="260" spans="2:4" ht="12.75">
      <c r="B260" s="164"/>
      <c r="C260" s="164"/>
      <c r="D260" s="165"/>
    </row>
    <row r="261" spans="2:4" ht="12.75">
      <c r="B261" s="164"/>
      <c r="C261" s="164"/>
      <c r="D261" s="165"/>
    </row>
    <row r="262" spans="2:4" ht="12.75">
      <c r="B262" s="164"/>
      <c r="C262" s="164"/>
      <c r="D262" s="165"/>
    </row>
    <row r="263" spans="2:4" ht="12.75">
      <c r="B263" s="164"/>
      <c r="C263" s="164"/>
      <c r="D263" s="165"/>
    </row>
    <row r="264" spans="2:4" ht="12.75">
      <c r="B264" s="164"/>
      <c r="C264" s="164"/>
      <c r="D264" s="165"/>
    </row>
    <row r="265" spans="2:4" ht="12.75">
      <c r="B265" s="164"/>
      <c r="C265" s="164"/>
      <c r="D265" s="165"/>
    </row>
    <row r="266" spans="2:4" ht="12.75">
      <c r="B266" s="164"/>
      <c r="C266" s="164"/>
      <c r="D266" s="165"/>
    </row>
    <row r="267" spans="2:4" ht="12.75">
      <c r="B267" s="164"/>
      <c r="C267" s="164"/>
      <c r="D267" s="165"/>
    </row>
    <row r="268" spans="2:4" ht="12.75">
      <c r="B268" s="164"/>
      <c r="C268" s="164"/>
      <c r="D268" s="165"/>
    </row>
    <row r="269" spans="2:4" ht="12.75">
      <c r="B269" s="164"/>
      <c r="C269" s="164"/>
      <c r="D269" s="165"/>
    </row>
    <row r="270" spans="2:4" ht="12.75">
      <c r="B270" s="164"/>
      <c r="C270" s="164"/>
      <c r="D270" s="165"/>
    </row>
    <row r="271" spans="2:4" ht="12.75">
      <c r="B271" s="164"/>
      <c r="C271" s="164"/>
      <c r="D271" s="165"/>
    </row>
    <row r="272" spans="2:4" ht="12.75">
      <c r="B272" s="164"/>
      <c r="C272" s="164"/>
      <c r="D272" s="165"/>
    </row>
    <row r="273" spans="2:4" ht="12.75">
      <c r="B273" s="164"/>
      <c r="C273" s="164"/>
      <c r="D273" s="165"/>
    </row>
    <row r="274" spans="2:4" ht="12.75">
      <c r="B274" s="164"/>
      <c r="C274" s="164"/>
      <c r="D274" s="165"/>
    </row>
    <row r="275" spans="2:4" ht="12.75">
      <c r="B275" s="164"/>
      <c r="C275" s="164"/>
      <c r="D275" s="165"/>
    </row>
    <row r="276" spans="2:4" ht="12.75">
      <c r="B276" s="164"/>
      <c r="C276" s="164"/>
      <c r="D276" s="165"/>
    </row>
    <row r="277" spans="2:4" ht="12.75">
      <c r="B277" s="164"/>
      <c r="C277" s="164"/>
      <c r="D277" s="165"/>
    </row>
    <row r="278" spans="2:4" ht="12.75">
      <c r="B278" s="164"/>
      <c r="C278" s="164"/>
      <c r="D278" s="165"/>
    </row>
    <row r="279" spans="2:4" ht="12.75">
      <c r="B279" s="164"/>
      <c r="C279" s="164"/>
      <c r="D279" s="165"/>
    </row>
    <row r="280" spans="2:4" ht="12.75">
      <c r="B280" s="164"/>
      <c r="C280" s="164"/>
      <c r="D280" s="165"/>
    </row>
    <row r="281" spans="2:4" ht="12.75">
      <c r="B281" s="164"/>
      <c r="C281" s="164"/>
      <c r="D281" s="165"/>
    </row>
    <row r="282" spans="2:4" ht="12.75">
      <c r="B282" s="164"/>
      <c r="C282" s="164"/>
      <c r="D282" s="165"/>
    </row>
    <row r="283" spans="2:4" ht="12.75">
      <c r="B283" s="164"/>
      <c r="C283" s="164"/>
      <c r="D283" s="165"/>
    </row>
    <row r="284" spans="2:4" ht="12.75">
      <c r="B284" s="164"/>
      <c r="C284" s="164"/>
      <c r="D284" s="165"/>
    </row>
    <row r="285" spans="2:4" ht="12.75">
      <c r="B285" s="164"/>
      <c r="C285" s="164"/>
      <c r="D285" s="165"/>
    </row>
    <row r="286" spans="2:4" ht="12.75">
      <c r="B286" s="164"/>
      <c r="C286" s="164"/>
      <c r="D286" s="165"/>
    </row>
    <row r="287" spans="2:4" ht="12.75">
      <c r="B287" s="164"/>
      <c r="C287" s="164"/>
      <c r="D287" s="165"/>
    </row>
    <row r="288" spans="2:4" ht="12.75">
      <c r="B288" s="164"/>
      <c r="C288" s="164"/>
      <c r="D288" s="165"/>
    </row>
    <row r="289" spans="2:3" ht="12.75">
      <c r="B289" s="164"/>
      <c r="C289" s="164"/>
    </row>
    <row r="290" spans="2:3" ht="12.75">
      <c r="B290" s="164"/>
      <c r="C290" s="164"/>
    </row>
    <row r="291" spans="2:3" ht="12.75">
      <c r="B291" s="164"/>
      <c r="C291" s="164"/>
    </row>
    <row r="292" spans="2:3" ht="12.75">
      <c r="B292" s="164"/>
      <c r="C292" s="164"/>
    </row>
    <row r="293" spans="2:3" ht="12.75">
      <c r="B293" s="164"/>
      <c r="C293" s="164"/>
    </row>
    <row r="294" spans="2:3" ht="12.75">
      <c r="B294" s="164"/>
      <c r="C294" s="164"/>
    </row>
    <row r="295" spans="2:3" ht="12.75">
      <c r="B295" s="164"/>
      <c r="C295" s="164"/>
    </row>
    <row r="296" spans="2:3" ht="12.75">
      <c r="B296" s="164"/>
      <c r="C296" s="164"/>
    </row>
    <row r="297" spans="2:3" ht="12.75">
      <c r="B297" s="164"/>
      <c r="C297" s="164"/>
    </row>
    <row r="298" spans="2:3" ht="12.75">
      <c r="B298" s="164"/>
      <c r="C298" s="164"/>
    </row>
    <row r="299" spans="2:3" ht="12.75">
      <c r="B299" s="164"/>
      <c r="C299" s="164"/>
    </row>
    <row r="300" spans="2:3" ht="12.75">
      <c r="B300" s="164"/>
      <c r="C300" s="164"/>
    </row>
    <row r="301" spans="2:3" ht="12.75">
      <c r="B301" s="164"/>
      <c r="C301" s="164"/>
    </row>
    <row r="302" spans="2:3" ht="12.75">
      <c r="B302" s="164"/>
      <c r="C302" s="164"/>
    </row>
    <row r="303" spans="2:3" ht="12.75">
      <c r="B303" s="164"/>
      <c r="C303" s="164"/>
    </row>
    <row r="304" spans="2:3" ht="12.75">
      <c r="B304" s="164"/>
      <c r="C304" s="164"/>
    </row>
    <row r="305" spans="2:3" ht="12.75">
      <c r="B305" s="164"/>
      <c r="C305" s="164"/>
    </row>
    <row r="306" spans="2:3" ht="12.75">
      <c r="B306" s="164"/>
      <c r="C306" s="164"/>
    </row>
    <row r="307" spans="2:3" ht="12.75">
      <c r="B307" s="164"/>
      <c r="C307" s="164"/>
    </row>
    <row r="308" spans="2:3" ht="12.75">
      <c r="B308" s="164"/>
      <c r="C308" s="164"/>
    </row>
    <row r="309" spans="2:3" ht="12.75">
      <c r="B309" s="164"/>
      <c r="C309" s="164"/>
    </row>
    <row r="310" spans="2:3" ht="12.75">
      <c r="B310" s="164"/>
      <c r="C310" s="164"/>
    </row>
    <row r="311" spans="2:3" ht="12.75">
      <c r="B311" s="164"/>
      <c r="C311" s="164"/>
    </row>
    <row r="312" spans="2:3" ht="12.75">
      <c r="B312" s="164"/>
      <c r="C312" s="164"/>
    </row>
    <row r="313" spans="2:3" ht="12.75">
      <c r="B313" s="164"/>
      <c r="C313" s="164"/>
    </row>
    <row r="314" spans="2:3" ht="12.75">
      <c r="B314" s="164"/>
      <c r="C314" s="164"/>
    </row>
    <row r="315" spans="2:3" ht="12.75">
      <c r="B315" s="164"/>
      <c r="C315" s="164"/>
    </row>
    <row r="316" spans="2:3" ht="12.75">
      <c r="B316" s="164"/>
      <c r="C316" s="164"/>
    </row>
    <row r="317" spans="2:3" ht="12.75">
      <c r="B317" s="164"/>
      <c r="C317" s="164"/>
    </row>
    <row r="318" spans="2:3" ht="12.75">
      <c r="B318" s="164"/>
      <c r="C318" s="164"/>
    </row>
    <row r="319" spans="2:3" ht="12.75">
      <c r="B319" s="164"/>
      <c r="C319" s="164"/>
    </row>
    <row r="320" spans="2:3" ht="12.75">
      <c r="B320" s="164"/>
      <c r="C320" s="164"/>
    </row>
    <row r="321" spans="2:3" ht="12.75">
      <c r="B321" s="164"/>
      <c r="C321" s="164"/>
    </row>
    <row r="322" spans="2:3" ht="12.75">
      <c r="B322" s="164"/>
      <c r="C322" s="164"/>
    </row>
    <row r="323" spans="2:3" ht="12.75">
      <c r="B323" s="164"/>
      <c r="C323" s="164"/>
    </row>
    <row r="324" spans="2:3" ht="12.75">
      <c r="B324" s="164"/>
      <c r="C324" s="164"/>
    </row>
    <row r="325" spans="2:3" ht="12.75">
      <c r="B325" s="164"/>
      <c r="C325" s="164"/>
    </row>
    <row r="326" spans="2:3" ht="12.75">
      <c r="B326" s="164"/>
      <c r="C326" s="164"/>
    </row>
    <row r="327" spans="2:3" ht="12.75">
      <c r="B327" s="164"/>
      <c r="C327" s="164"/>
    </row>
    <row r="328" spans="2:3" ht="12.75">
      <c r="B328" s="164"/>
      <c r="C328" s="164"/>
    </row>
    <row r="329" spans="2:3" ht="12.75">
      <c r="B329" s="164"/>
      <c r="C329" s="164"/>
    </row>
    <row r="330" spans="2:3" ht="12.75">
      <c r="B330" s="164"/>
      <c r="C330" s="164"/>
    </row>
    <row r="331" spans="2:3" ht="12.75">
      <c r="B331" s="164"/>
      <c r="C331" s="164"/>
    </row>
    <row r="332" spans="2:3" ht="12.75">
      <c r="B332" s="164"/>
      <c r="C332" s="164"/>
    </row>
    <row r="333" spans="2:3" ht="12.75">
      <c r="B333" s="164"/>
      <c r="C333" s="164"/>
    </row>
    <row r="334" spans="2:3" ht="12.75">
      <c r="B334" s="164"/>
      <c r="C334" s="164"/>
    </row>
    <row r="335" spans="2:3" ht="12.75">
      <c r="B335" s="164"/>
      <c r="C335" s="164"/>
    </row>
    <row r="336" spans="2:3" ht="12.75">
      <c r="B336" s="164"/>
      <c r="C336" s="164"/>
    </row>
    <row r="337" spans="2:3" ht="12.75">
      <c r="B337" s="164"/>
      <c r="C337" s="164"/>
    </row>
    <row r="338" spans="2:3" ht="12.75">
      <c r="B338" s="164"/>
      <c r="C338" s="164"/>
    </row>
    <row r="339" spans="2:3" ht="12.75">
      <c r="B339" s="164"/>
      <c r="C339" s="164"/>
    </row>
    <row r="340" spans="2:3" ht="12.75">
      <c r="B340" s="164"/>
      <c r="C340" s="164"/>
    </row>
    <row r="341" spans="2:3" ht="12.75">
      <c r="B341" s="164"/>
      <c r="C341" s="164"/>
    </row>
    <row r="342" spans="2:3" ht="12.75">
      <c r="B342" s="164"/>
      <c r="C342" s="164"/>
    </row>
    <row r="343" spans="2:3" ht="12.75">
      <c r="B343" s="164"/>
      <c r="C343" s="164"/>
    </row>
    <row r="344" spans="2:3" ht="12.75">
      <c r="B344" s="164"/>
      <c r="C344" s="164"/>
    </row>
    <row r="345" spans="2:3" ht="12.75">
      <c r="B345" s="164"/>
      <c r="C345" s="164"/>
    </row>
    <row r="346" spans="2:3" ht="12.75">
      <c r="B346" s="164"/>
      <c r="C346" s="164"/>
    </row>
    <row r="347" spans="2:3" ht="12.75">
      <c r="B347" s="164"/>
      <c r="C347" s="164"/>
    </row>
    <row r="348" spans="2:3" ht="12.75">
      <c r="B348" s="164"/>
      <c r="C348" s="164"/>
    </row>
    <row r="349" spans="2:3" ht="12.75">
      <c r="B349" s="164"/>
      <c r="C349" s="164"/>
    </row>
    <row r="350" spans="2:3" ht="12.75">
      <c r="B350" s="164"/>
      <c r="C350" s="164"/>
    </row>
    <row r="351" spans="2:3" ht="12.75">
      <c r="B351" s="164"/>
      <c r="C351" s="164"/>
    </row>
    <row r="352" spans="2:3" ht="12.75">
      <c r="B352" s="164"/>
      <c r="C352" s="164"/>
    </row>
    <row r="353" spans="2:3" ht="12.75">
      <c r="B353" s="164"/>
      <c r="C353" s="164"/>
    </row>
    <row r="354" spans="2:3" ht="12.75">
      <c r="B354" s="164"/>
      <c r="C354" s="164"/>
    </row>
    <row r="355" spans="2:3" ht="12.75">
      <c r="B355" s="164"/>
      <c r="C355" s="164"/>
    </row>
    <row r="356" spans="2:3" ht="12.75">
      <c r="B356" s="164"/>
      <c r="C356" s="164"/>
    </row>
    <row r="357" spans="2:3" ht="12.75">
      <c r="B357" s="164"/>
      <c r="C357" s="164"/>
    </row>
    <row r="358" spans="2:3" ht="12.75">
      <c r="B358" s="164"/>
      <c r="C358" s="164"/>
    </row>
    <row r="359" spans="2:3" ht="12.75">
      <c r="B359" s="164"/>
      <c r="C359" s="164"/>
    </row>
    <row r="360" spans="2:3" ht="12.75">
      <c r="B360" s="164"/>
      <c r="C360" s="164"/>
    </row>
    <row r="361" spans="2:3" ht="12.75">
      <c r="B361" s="164"/>
      <c r="C361" s="164"/>
    </row>
    <row r="362" spans="2:3" ht="12.75">
      <c r="B362" s="164"/>
      <c r="C362" s="164"/>
    </row>
    <row r="363" spans="2:3" ht="12.75">
      <c r="B363" s="164"/>
      <c r="C363" s="164"/>
    </row>
    <row r="364" spans="2:3" ht="12.75">
      <c r="B364" s="164"/>
      <c r="C364" s="164"/>
    </row>
    <row r="365" spans="2:3" ht="12.75">
      <c r="B365" s="164"/>
      <c r="C365" s="164"/>
    </row>
    <row r="366" spans="2:3" ht="12.75">
      <c r="B366" s="164"/>
      <c r="C366" s="164"/>
    </row>
    <row r="367" spans="2:3" ht="12.75">
      <c r="B367" s="164"/>
      <c r="C367" s="164"/>
    </row>
    <row r="368" spans="2:3" ht="12.75">
      <c r="B368" s="164"/>
      <c r="C368" s="164"/>
    </row>
    <row r="369" spans="2:3" ht="12.75">
      <c r="B369" s="164"/>
      <c r="C369" s="164"/>
    </row>
    <row r="370" spans="2:3" ht="12.75">
      <c r="B370" s="164"/>
      <c r="C370" s="164"/>
    </row>
    <row r="371" spans="2:3" ht="12.75">
      <c r="B371" s="164"/>
      <c r="C371" s="164"/>
    </row>
    <row r="372" spans="2:3" ht="12.75">
      <c r="B372" s="164"/>
      <c r="C372" s="164"/>
    </row>
    <row r="373" spans="2:3" ht="12.75">
      <c r="B373" s="164"/>
      <c r="C373" s="164"/>
    </row>
    <row r="374" spans="2:3" ht="12.75">
      <c r="B374" s="164"/>
      <c r="C374" s="164"/>
    </row>
    <row r="375" spans="2:3" ht="12.75">
      <c r="B375" s="164"/>
      <c r="C375" s="164"/>
    </row>
    <row r="376" spans="2:3" ht="12.75">
      <c r="B376" s="164"/>
      <c r="C376" s="164"/>
    </row>
    <row r="377" spans="2:3" ht="12.75">
      <c r="B377" s="164"/>
      <c r="C377" s="164"/>
    </row>
    <row r="378" spans="2:3" ht="12.75">
      <c r="B378" s="164"/>
      <c r="C378" s="164"/>
    </row>
    <row r="379" spans="2:3" ht="12.75">
      <c r="B379" s="164"/>
      <c r="C379" s="164"/>
    </row>
    <row r="380" spans="2:3" ht="12.75">
      <c r="B380" s="164"/>
      <c r="C380" s="164"/>
    </row>
    <row r="381" spans="2:3" ht="12.75">
      <c r="B381" s="164"/>
      <c r="C381" s="164"/>
    </row>
    <row r="382" spans="2:3" ht="12.75">
      <c r="B382" s="164"/>
      <c r="C382" s="164"/>
    </row>
    <row r="383" spans="2:3" ht="12.75">
      <c r="B383" s="164"/>
      <c r="C383" s="164"/>
    </row>
    <row r="384" spans="2:3" ht="12.75">
      <c r="B384" s="164"/>
      <c r="C384" s="164"/>
    </row>
    <row r="385" spans="2:3" ht="12.75">
      <c r="B385" s="164"/>
      <c r="C385" s="164"/>
    </row>
    <row r="386" spans="2:3" ht="12.75">
      <c r="B386" s="164"/>
      <c r="C386" s="164"/>
    </row>
    <row r="387" spans="2:3" ht="12.75">
      <c r="B387" s="164"/>
      <c r="C387" s="164"/>
    </row>
    <row r="388" spans="2:3" ht="12.75">
      <c r="B388" s="164"/>
      <c r="C388" s="164"/>
    </row>
    <row r="389" spans="2:3" ht="12.75">
      <c r="B389" s="164"/>
      <c r="C389" s="164"/>
    </row>
    <row r="390" spans="2:3" ht="12.75">
      <c r="B390" s="164"/>
      <c r="C390" s="164"/>
    </row>
    <row r="391" spans="2:3" ht="12.75">
      <c r="B391" s="164"/>
      <c r="C391" s="164"/>
    </row>
    <row r="392" spans="2:3" ht="12.75">
      <c r="B392" s="164"/>
      <c r="C392" s="164"/>
    </row>
    <row r="393" spans="2:3" ht="12.75">
      <c r="B393" s="164"/>
      <c r="C393" s="164"/>
    </row>
    <row r="394" spans="2:3" ht="12.75">
      <c r="B394" s="164"/>
      <c r="C394" s="164"/>
    </row>
    <row r="395" spans="2:3" ht="12.75">
      <c r="B395" s="164"/>
      <c r="C395" s="164"/>
    </row>
    <row r="396" spans="2:3" ht="12.75">
      <c r="B396" s="164"/>
      <c r="C396" s="164"/>
    </row>
    <row r="397" spans="2:3" ht="12.75">
      <c r="B397" s="164"/>
      <c r="C397" s="164"/>
    </row>
    <row r="398" spans="2:3" ht="12.75">
      <c r="B398" s="164"/>
      <c r="C398" s="164"/>
    </row>
    <row r="399" spans="2:3" ht="12.75">
      <c r="B399" s="164"/>
      <c r="C399" s="164"/>
    </row>
    <row r="400" spans="2:3" ht="12.75">
      <c r="B400" s="164"/>
      <c r="C400" s="164"/>
    </row>
    <row r="401" spans="2:3" ht="12.75">
      <c r="B401" s="164"/>
      <c r="C401" s="164"/>
    </row>
    <row r="402" spans="2:3" ht="12.75">
      <c r="B402" s="164"/>
      <c r="C402" s="164"/>
    </row>
    <row r="403" spans="2:3" ht="12.75">
      <c r="B403" s="164"/>
      <c r="C403" s="164"/>
    </row>
    <row r="404" spans="2:3" ht="12.75">
      <c r="B404" s="164"/>
      <c r="C404" s="164"/>
    </row>
    <row r="405" spans="2:3" ht="12.75">
      <c r="B405" s="164"/>
      <c r="C405" s="164"/>
    </row>
    <row r="406" spans="2:3" ht="12.75">
      <c r="B406" s="164"/>
      <c r="C406" s="164"/>
    </row>
    <row r="407" spans="2:3" ht="12.75">
      <c r="B407" s="164"/>
      <c r="C407" s="164"/>
    </row>
    <row r="408" spans="2:3" ht="12.75">
      <c r="B408" s="164"/>
      <c r="C408" s="164"/>
    </row>
    <row r="409" spans="2:3" ht="12.75">
      <c r="B409" s="164"/>
      <c r="C409" s="164"/>
    </row>
    <row r="410" spans="2:3" ht="12.75">
      <c r="B410" s="164"/>
      <c r="C410" s="164"/>
    </row>
    <row r="411" spans="2:3" ht="12.75">
      <c r="B411" s="164"/>
      <c r="C411" s="164"/>
    </row>
    <row r="412" spans="2:3" ht="12.75">
      <c r="B412" s="164"/>
      <c r="C412" s="164"/>
    </row>
    <row r="413" spans="2:3" ht="12.75">
      <c r="B413" s="164"/>
      <c r="C413" s="164"/>
    </row>
    <row r="414" spans="2:3" ht="12.75">
      <c r="B414" s="164"/>
      <c r="C414" s="164"/>
    </row>
    <row r="415" spans="2:3" ht="12.75">
      <c r="B415" s="164"/>
      <c r="C415" s="164"/>
    </row>
    <row r="416" spans="2:3" ht="12.75">
      <c r="B416" s="164"/>
      <c r="C416" s="164"/>
    </row>
    <row r="417" spans="2:3" ht="12.75">
      <c r="B417" s="164"/>
      <c r="C417" s="164"/>
    </row>
    <row r="418" spans="2:3" ht="12.75">
      <c r="B418" s="164"/>
      <c r="C418" s="164"/>
    </row>
    <row r="419" spans="2:3" ht="12.75">
      <c r="B419" s="164"/>
      <c r="C419" s="164"/>
    </row>
    <row r="420" spans="2:3" ht="12.75">
      <c r="B420" s="164"/>
      <c r="C420" s="164"/>
    </row>
    <row r="421" spans="2:3" ht="12.75">
      <c r="B421" s="164"/>
      <c r="C421" s="164"/>
    </row>
    <row r="422" spans="2:3" ht="12.75">
      <c r="B422" s="164"/>
      <c r="C422" s="164"/>
    </row>
    <row r="423" spans="2:3" ht="12.75">
      <c r="B423" s="164"/>
      <c r="C423" s="164"/>
    </row>
    <row r="424" spans="2:3" ht="12.75">
      <c r="B424" s="164"/>
      <c r="C424" s="164"/>
    </row>
    <row r="425" spans="2:3" ht="12.75">
      <c r="B425" s="164"/>
      <c r="C425" s="164"/>
    </row>
    <row r="426" spans="2:3" ht="12.75">
      <c r="B426" s="164"/>
      <c r="C426" s="164"/>
    </row>
    <row r="427" spans="2:3" ht="12.75">
      <c r="B427" s="164"/>
      <c r="C427" s="164"/>
    </row>
    <row r="428" spans="2:3" ht="12.75">
      <c r="B428" s="164"/>
      <c r="C428" s="164"/>
    </row>
    <row r="429" spans="2:3" ht="12.75">
      <c r="B429" s="164"/>
      <c r="C429" s="164"/>
    </row>
    <row r="430" spans="2:3" ht="12.75">
      <c r="B430" s="164"/>
      <c r="C430" s="164"/>
    </row>
    <row r="431" spans="2:3" ht="12.75">
      <c r="B431" s="164"/>
      <c r="C431" s="164"/>
    </row>
    <row r="432" spans="2:3" ht="12.75">
      <c r="B432" s="164"/>
      <c r="C432" s="164"/>
    </row>
    <row r="433" spans="2:3" ht="12.75">
      <c r="B433" s="164"/>
      <c r="C433" s="164"/>
    </row>
    <row r="434" spans="2:3" ht="12.75">
      <c r="B434" s="164"/>
      <c r="C434" s="164"/>
    </row>
    <row r="435" spans="2:3" ht="12.75">
      <c r="B435" s="164"/>
      <c r="C435" s="164"/>
    </row>
    <row r="436" spans="2:3" ht="12.75">
      <c r="B436" s="164"/>
      <c r="C436" s="164"/>
    </row>
    <row r="437" spans="2:3" ht="12.75">
      <c r="B437" s="164"/>
      <c r="C437" s="164"/>
    </row>
    <row r="438" spans="2:3" ht="12.75">
      <c r="B438" s="164"/>
      <c r="C438" s="164"/>
    </row>
    <row r="439" spans="2:3" ht="12.75">
      <c r="B439" s="164"/>
      <c r="C439" s="164"/>
    </row>
    <row r="440" spans="2:3" ht="12.75">
      <c r="B440" s="164"/>
      <c r="C440" s="164"/>
    </row>
    <row r="441" spans="2:3" ht="12.75">
      <c r="B441" s="164"/>
      <c r="C441" s="164"/>
    </row>
    <row r="442" spans="2:3" ht="12.75">
      <c r="B442" s="164"/>
      <c r="C442" s="164"/>
    </row>
    <row r="443" spans="2:3" ht="12.75">
      <c r="B443" s="164"/>
      <c r="C443" s="164"/>
    </row>
    <row r="444" spans="2:3" ht="12.75">
      <c r="B444" s="164"/>
      <c r="C444" s="164"/>
    </row>
    <row r="445" spans="2:3" ht="12.75">
      <c r="B445" s="164"/>
      <c r="C445" s="164"/>
    </row>
    <row r="446" spans="2:3" ht="12.75">
      <c r="B446" s="164"/>
      <c r="C446" s="164"/>
    </row>
    <row r="447" spans="2:3" ht="12.75">
      <c r="B447" s="164"/>
      <c r="C447" s="164"/>
    </row>
    <row r="448" spans="2:3" ht="12.75">
      <c r="B448" s="164"/>
      <c r="C448" s="164"/>
    </row>
    <row r="449" spans="2:3" ht="12.75">
      <c r="B449" s="164"/>
      <c r="C449" s="164"/>
    </row>
    <row r="450" spans="2:3" ht="12.75">
      <c r="B450" s="164"/>
      <c r="C450" s="164"/>
    </row>
    <row r="451" spans="2:3" ht="12.75">
      <c r="B451" s="164"/>
      <c r="C451" s="164"/>
    </row>
    <row r="452" spans="2:3" ht="12.75">
      <c r="B452" s="164"/>
      <c r="C452" s="164"/>
    </row>
    <row r="453" spans="2:3" ht="12.75">
      <c r="B453" s="164"/>
      <c r="C453" s="164"/>
    </row>
    <row r="454" spans="2:3" ht="12.75">
      <c r="B454" s="164"/>
      <c r="C454" s="164"/>
    </row>
    <row r="455" spans="2:3" ht="12.75">
      <c r="B455" s="164"/>
      <c r="C455" s="164"/>
    </row>
    <row r="456" spans="2:3" ht="12.75">
      <c r="B456" s="164"/>
      <c r="C456" s="164"/>
    </row>
    <row r="457" spans="2:3" ht="12.75">
      <c r="B457" s="164"/>
      <c r="C457" s="164"/>
    </row>
    <row r="458" spans="2:3" ht="12.75">
      <c r="B458" s="164"/>
      <c r="C458" s="164"/>
    </row>
    <row r="459" spans="2:3" ht="12.75">
      <c r="B459" s="164"/>
      <c r="C459" s="164"/>
    </row>
    <row r="460" spans="2:3" ht="12.75">
      <c r="B460" s="164"/>
      <c r="C460" s="164"/>
    </row>
    <row r="461" spans="2:3" ht="12.75">
      <c r="B461" s="164"/>
      <c r="C461" s="164"/>
    </row>
    <row r="462" spans="2:3" ht="12.75">
      <c r="B462" s="164"/>
      <c r="C462" s="164"/>
    </row>
    <row r="463" spans="2:3" ht="12.75">
      <c r="B463" s="164"/>
      <c r="C463" s="164"/>
    </row>
    <row r="464" spans="2:3" ht="12.75">
      <c r="B464" s="164"/>
      <c r="C464" s="164"/>
    </row>
    <row r="465" spans="2:3" ht="12.75">
      <c r="B465" s="164"/>
      <c r="C465" s="164"/>
    </row>
    <row r="466" spans="2:3" ht="12.75">
      <c r="B466" s="164"/>
      <c r="C466" s="164"/>
    </row>
    <row r="467" spans="2:3" ht="12.75">
      <c r="B467" s="164"/>
      <c r="C467" s="164"/>
    </row>
    <row r="468" spans="2:3" ht="12.75">
      <c r="B468" s="164"/>
      <c r="C468" s="164"/>
    </row>
    <row r="469" spans="2:3" ht="12.75">
      <c r="B469" s="164"/>
      <c r="C469" s="164"/>
    </row>
    <row r="470" spans="2:3" ht="12.75">
      <c r="B470" s="164"/>
      <c r="C470" s="164"/>
    </row>
    <row r="471" spans="2:3" ht="12.75">
      <c r="B471" s="164"/>
      <c r="C471" s="164"/>
    </row>
    <row r="472" spans="2:3" ht="12.75">
      <c r="B472" s="164"/>
      <c r="C472" s="164"/>
    </row>
    <row r="473" spans="2:3" ht="12.75">
      <c r="B473" s="164"/>
      <c r="C473" s="164"/>
    </row>
    <row r="474" spans="2:3" ht="12.75">
      <c r="B474" s="164"/>
      <c r="C474" s="164"/>
    </row>
    <row r="475" spans="2:3" ht="12.75">
      <c r="B475" s="164"/>
      <c r="C475" s="164"/>
    </row>
    <row r="476" spans="2:3" ht="12.75">
      <c r="B476" s="164"/>
      <c r="C476" s="164"/>
    </row>
    <row r="477" spans="2:3" ht="12.75">
      <c r="B477" s="164"/>
      <c r="C477" s="164"/>
    </row>
    <row r="478" spans="2:3" ht="12.75">
      <c r="B478" s="164"/>
      <c r="C478" s="164"/>
    </row>
    <row r="479" spans="2:3" ht="12.75">
      <c r="B479" s="164"/>
      <c r="C479" s="164"/>
    </row>
    <row r="480" spans="2:3" ht="12.75">
      <c r="B480" s="164"/>
      <c r="C480" s="164"/>
    </row>
    <row r="481" spans="2:3" ht="12.75">
      <c r="B481" s="164"/>
      <c r="C481" s="164"/>
    </row>
    <row r="482" spans="2:3" ht="12.75">
      <c r="B482" s="164"/>
      <c r="C482" s="164"/>
    </row>
    <row r="483" spans="2:3" ht="12.75">
      <c r="B483" s="164"/>
      <c r="C483" s="164"/>
    </row>
    <row r="484" spans="2:3" ht="12.75">
      <c r="B484" s="164"/>
      <c r="C484" s="164"/>
    </row>
    <row r="485" spans="2:3" ht="12.75">
      <c r="B485" s="164"/>
      <c r="C485" s="164"/>
    </row>
    <row r="486" spans="2:3" ht="12.75">
      <c r="B486" s="164"/>
      <c r="C486" s="164"/>
    </row>
    <row r="487" spans="2:3" ht="12.75">
      <c r="B487" s="164"/>
      <c r="C487" s="164"/>
    </row>
    <row r="488" spans="2:3" ht="12.75">
      <c r="B488" s="164"/>
      <c r="C488" s="164"/>
    </row>
    <row r="489" spans="2:3" ht="12.75">
      <c r="B489" s="164"/>
      <c r="C489" s="164"/>
    </row>
    <row r="490" spans="2:3" ht="12.75">
      <c r="B490" s="164"/>
      <c r="C490" s="164"/>
    </row>
    <row r="491" spans="2:3" ht="12.75">
      <c r="B491" s="164"/>
      <c r="C491" s="164"/>
    </row>
    <row r="492" spans="2:3" ht="12.75">
      <c r="B492" s="164"/>
      <c r="C492" s="164"/>
    </row>
    <row r="493" spans="2:3" ht="12.75">
      <c r="B493" s="164"/>
      <c r="C493" s="164"/>
    </row>
    <row r="494" spans="2:3" ht="12.75">
      <c r="B494" s="164"/>
      <c r="C494" s="164"/>
    </row>
    <row r="495" spans="2:3" ht="12.75">
      <c r="B495" s="164"/>
      <c r="C495" s="164"/>
    </row>
    <row r="496" spans="2:3" ht="12.75">
      <c r="B496" s="164"/>
      <c r="C496" s="164"/>
    </row>
    <row r="497" spans="2:3" ht="12.75">
      <c r="B497" s="164"/>
      <c r="C497" s="164"/>
    </row>
    <row r="498" spans="2:3" ht="12.75">
      <c r="B498" s="164"/>
      <c r="C498" s="164"/>
    </row>
    <row r="499" spans="2:3" ht="12.75">
      <c r="B499" s="164"/>
      <c r="C499" s="164"/>
    </row>
    <row r="500" spans="2:3" ht="12.75">
      <c r="B500" s="164"/>
      <c r="C500" s="164"/>
    </row>
    <row r="501" spans="2:3" ht="12.75">
      <c r="B501" s="164"/>
      <c r="C501" s="164"/>
    </row>
    <row r="502" spans="2:3" ht="12.75">
      <c r="B502" s="164"/>
      <c r="C502" s="164"/>
    </row>
    <row r="503" spans="2:3" ht="12.75">
      <c r="B503" s="164"/>
      <c r="C503" s="164"/>
    </row>
    <row r="504" spans="2:3" ht="12.75">
      <c r="B504" s="164"/>
      <c r="C504" s="164"/>
    </row>
    <row r="505" spans="2:3" ht="12.75">
      <c r="B505" s="164"/>
      <c r="C505" s="164"/>
    </row>
    <row r="506" spans="2:3" ht="12.75">
      <c r="B506" s="164"/>
      <c r="C506" s="164"/>
    </row>
    <row r="507" spans="2:3" ht="12.75">
      <c r="B507" s="164"/>
      <c r="C507" s="164"/>
    </row>
    <row r="508" spans="2:3" ht="12.75">
      <c r="B508" s="164"/>
      <c r="C508" s="164"/>
    </row>
    <row r="509" spans="2:3" ht="12.75">
      <c r="B509" s="164"/>
      <c r="C509" s="164"/>
    </row>
    <row r="510" spans="2:3" ht="12.75">
      <c r="B510" s="164"/>
      <c r="C510" s="164"/>
    </row>
    <row r="511" spans="2:3" ht="12.75">
      <c r="B511" s="164"/>
      <c r="C511" s="164"/>
    </row>
    <row r="512" spans="2:3" ht="12.75">
      <c r="B512" s="164"/>
      <c r="C512" s="164"/>
    </row>
    <row r="513" spans="2:3" ht="12.75">
      <c r="B513" s="164"/>
      <c r="C513" s="164"/>
    </row>
    <row r="514" spans="2:3" ht="12.75">
      <c r="B514" s="164"/>
      <c r="C514" s="164"/>
    </row>
    <row r="515" spans="2:3" ht="12.75">
      <c r="B515" s="164"/>
      <c r="C515" s="164"/>
    </row>
    <row r="516" spans="2:3" ht="12.75">
      <c r="B516" s="164"/>
      <c r="C516" s="164"/>
    </row>
    <row r="517" spans="2:3" ht="12.75">
      <c r="B517" s="164"/>
      <c r="C517" s="164"/>
    </row>
    <row r="518" spans="2:3" ht="12.75">
      <c r="B518" s="164"/>
      <c r="C518" s="164"/>
    </row>
    <row r="519" spans="2:3" ht="12.75">
      <c r="B519" s="164"/>
      <c r="C519" s="164"/>
    </row>
    <row r="520" spans="2:3" ht="12.75">
      <c r="B520" s="164"/>
      <c r="C520" s="164"/>
    </row>
    <row r="521" spans="2:3" ht="12.75">
      <c r="B521" s="164"/>
      <c r="C521" s="164"/>
    </row>
    <row r="522" spans="2:3" ht="12.75">
      <c r="B522" s="164"/>
      <c r="C522" s="164"/>
    </row>
    <row r="523" spans="2:3" ht="12.75">
      <c r="B523" s="164"/>
      <c r="C523" s="164"/>
    </row>
    <row r="524" spans="2:3" ht="12.75">
      <c r="B524" s="164"/>
      <c r="C524" s="164"/>
    </row>
    <row r="525" spans="2:3" ht="12.75">
      <c r="B525" s="164"/>
      <c r="C525" s="164"/>
    </row>
    <row r="526" spans="2:3" ht="12.75">
      <c r="B526" s="164"/>
      <c r="C526" s="164"/>
    </row>
    <row r="527" spans="2:3" ht="12.75">
      <c r="B527" s="164"/>
      <c r="C527" s="164"/>
    </row>
    <row r="528" spans="2:3" ht="12.75">
      <c r="B528" s="164"/>
      <c r="C528" s="164"/>
    </row>
    <row r="529" spans="2:3" ht="12.75">
      <c r="B529" s="164"/>
      <c r="C529" s="164"/>
    </row>
    <row r="530" spans="2:3" ht="12.75">
      <c r="B530" s="164"/>
      <c r="C530" s="164"/>
    </row>
    <row r="531" spans="2:3" ht="12.75">
      <c r="B531" s="164"/>
      <c r="C531" s="164"/>
    </row>
    <row r="532" spans="2:3" ht="12.75">
      <c r="B532" s="164"/>
      <c r="C532" s="164"/>
    </row>
    <row r="533" spans="2:3" ht="12.75">
      <c r="B533" s="164"/>
      <c r="C533" s="164"/>
    </row>
    <row r="534" spans="2:3" ht="12.75">
      <c r="B534" s="164"/>
      <c r="C534" s="164"/>
    </row>
    <row r="535" spans="2:3" ht="12.75">
      <c r="B535" s="164"/>
      <c r="C535" s="164"/>
    </row>
    <row r="536" spans="2:3" ht="12.75">
      <c r="B536" s="164"/>
      <c r="C536" s="164"/>
    </row>
    <row r="537" spans="2:3" ht="12.75">
      <c r="B537" s="164"/>
      <c r="C537" s="164"/>
    </row>
    <row r="538" spans="2:3" ht="12.75">
      <c r="B538" s="164"/>
      <c r="C538" s="164"/>
    </row>
    <row r="539" spans="2:3" ht="12.75">
      <c r="B539" s="164"/>
      <c r="C539" s="164"/>
    </row>
    <row r="540" spans="2:3" ht="12.75">
      <c r="B540" s="164"/>
      <c r="C540" s="164"/>
    </row>
    <row r="541" spans="2:3" ht="12.75">
      <c r="B541" s="164"/>
      <c r="C541" s="164"/>
    </row>
    <row r="542" spans="2:3" ht="12.75">
      <c r="B542" s="164"/>
      <c r="C542" s="164"/>
    </row>
    <row r="543" spans="2:3" ht="12.75">
      <c r="B543" s="164"/>
      <c r="C543" s="164"/>
    </row>
    <row r="544" spans="2:3" ht="12.75">
      <c r="B544" s="164"/>
      <c r="C544" s="164"/>
    </row>
    <row r="545" spans="2:3" ht="12.75">
      <c r="B545" s="164"/>
      <c r="C545" s="164"/>
    </row>
    <row r="546" spans="2:3" ht="12.75">
      <c r="B546" s="164"/>
      <c r="C546" s="164"/>
    </row>
    <row r="547" spans="2:3" ht="12.75">
      <c r="B547" s="164"/>
      <c r="C547" s="164"/>
    </row>
    <row r="548" spans="2:3" ht="12.75">
      <c r="B548" s="164"/>
      <c r="C548" s="164"/>
    </row>
    <row r="549" spans="2:3" ht="12.75">
      <c r="B549" s="164"/>
      <c r="C549" s="164"/>
    </row>
    <row r="550" spans="2:3" ht="12.75">
      <c r="B550" s="164"/>
      <c r="C550" s="164"/>
    </row>
    <row r="551" spans="2:3" ht="12.75">
      <c r="B551" s="164"/>
      <c r="C551" s="164"/>
    </row>
    <row r="552" spans="2:3" ht="12.75">
      <c r="B552" s="164"/>
      <c r="C552" s="164"/>
    </row>
    <row r="553" spans="2:3" ht="12.75">
      <c r="B553" s="164"/>
      <c r="C553" s="164"/>
    </row>
    <row r="554" spans="2:3" ht="12.75">
      <c r="B554" s="164"/>
      <c r="C554" s="164"/>
    </row>
    <row r="555" spans="2:3" ht="12.75">
      <c r="B555" s="164"/>
      <c r="C555" s="164"/>
    </row>
    <row r="556" spans="2:3" ht="12.75">
      <c r="B556" s="164"/>
      <c r="C556" s="164"/>
    </row>
    <row r="557" spans="2:3" ht="12.75">
      <c r="B557" s="164"/>
      <c r="C557" s="164"/>
    </row>
    <row r="558" spans="2:3" ht="12.75">
      <c r="B558" s="164"/>
      <c r="C558" s="164"/>
    </row>
    <row r="559" spans="2:3" ht="12.75">
      <c r="B559" s="164"/>
      <c r="C559" s="164"/>
    </row>
    <row r="560" spans="2:3" ht="12.75">
      <c r="B560" s="164"/>
      <c r="C560" s="164"/>
    </row>
    <row r="561" spans="2:3" ht="12.75">
      <c r="B561" s="164"/>
      <c r="C561" s="164"/>
    </row>
    <row r="562" spans="2:3" ht="12.75">
      <c r="B562" s="164"/>
      <c r="C562" s="164"/>
    </row>
    <row r="563" spans="2:3" ht="12.75">
      <c r="B563" s="164"/>
      <c r="C563" s="164"/>
    </row>
    <row r="564" spans="2:3" ht="12.75">
      <c r="B564" s="164"/>
      <c r="C564" s="164"/>
    </row>
    <row r="565" spans="2:3" ht="12.75">
      <c r="B565" s="164"/>
      <c r="C565" s="164"/>
    </row>
    <row r="566" spans="2:3" ht="12.75">
      <c r="B566" s="164"/>
      <c r="C566" s="164"/>
    </row>
    <row r="567" spans="2:3" ht="12.75">
      <c r="B567" s="164"/>
      <c r="C567" s="164"/>
    </row>
    <row r="568" spans="2:3" ht="12.75">
      <c r="B568" s="164"/>
      <c r="C568" s="164"/>
    </row>
    <row r="569" spans="2:3" ht="12.75">
      <c r="B569" s="164"/>
      <c r="C569" s="164"/>
    </row>
    <row r="570" spans="2:3" ht="12.75">
      <c r="B570" s="164"/>
      <c r="C570" s="164"/>
    </row>
    <row r="571" spans="2:3" ht="12.75">
      <c r="B571" s="164"/>
      <c r="C571" s="164"/>
    </row>
    <row r="572" spans="2:3" ht="12.75">
      <c r="B572" s="164"/>
      <c r="C572" s="164"/>
    </row>
    <row r="573" spans="2:3" ht="12.75">
      <c r="B573" s="164"/>
      <c r="C573" s="164"/>
    </row>
    <row r="574" spans="2:3" ht="12.75">
      <c r="B574" s="164"/>
      <c r="C574" s="164"/>
    </row>
    <row r="575" spans="2:3" ht="12.75">
      <c r="B575" s="164"/>
      <c r="C575" s="164"/>
    </row>
    <row r="576" spans="2:3" ht="12.75">
      <c r="B576" s="164"/>
      <c r="C576" s="164"/>
    </row>
    <row r="577" spans="2:3" ht="12.75">
      <c r="B577" s="164"/>
      <c r="C577" s="164"/>
    </row>
    <row r="578" spans="2:3" ht="12.75">
      <c r="B578" s="164"/>
      <c r="C578" s="164"/>
    </row>
    <row r="579" spans="2:3" ht="12.75">
      <c r="B579" s="164"/>
      <c r="C579" s="164"/>
    </row>
    <row r="580" spans="2:3" ht="12.75">
      <c r="B580" s="164"/>
      <c r="C580" s="164"/>
    </row>
    <row r="581" spans="2:3" ht="12.75">
      <c r="B581" s="164"/>
      <c r="C581" s="164"/>
    </row>
    <row r="582" spans="2:3" ht="12.75">
      <c r="B582" s="164"/>
      <c r="C582" s="164"/>
    </row>
    <row r="583" spans="2:3" ht="12.75">
      <c r="B583" s="164"/>
      <c r="C583" s="164"/>
    </row>
    <row r="584" spans="2:3" ht="12.75">
      <c r="B584" s="164"/>
      <c r="C584" s="164"/>
    </row>
    <row r="585" spans="2:3" ht="12.75">
      <c r="B585" s="164"/>
      <c r="C585" s="164"/>
    </row>
    <row r="586" spans="2:3" ht="12.75">
      <c r="B586" s="164"/>
      <c r="C586" s="164"/>
    </row>
    <row r="587" spans="2:3" ht="12.75">
      <c r="B587" s="164"/>
      <c r="C587" s="164"/>
    </row>
    <row r="588" spans="2:3" ht="12.75">
      <c r="B588" s="164"/>
      <c r="C588" s="164"/>
    </row>
    <row r="589" spans="2:3" ht="12.75">
      <c r="B589" s="164"/>
      <c r="C589" s="164"/>
    </row>
    <row r="590" spans="2:3" ht="12.75">
      <c r="B590" s="164"/>
      <c r="C590" s="164"/>
    </row>
    <row r="591" spans="2:3" ht="12.75">
      <c r="B591" s="164"/>
      <c r="C591" s="164"/>
    </row>
    <row r="592" spans="2:3" ht="12.75">
      <c r="B592" s="164"/>
      <c r="C592" s="164"/>
    </row>
    <row r="593" spans="2:3" ht="12.75">
      <c r="B593" s="164"/>
      <c r="C593" s="164"/>
    </row>
    <row r="594" spans="2:3" ht="12.75">
      <c r="B594" s="164"/>
      <c r="C594" s="164"/>
    </row>
    <row r="595" spans="2:3" ht="12.75">
      <c r="B595" s="164"/>
      <c r="C595" s="164"/>
    </row>
    <row r="596" spans="2:3" ht="12.75">
      <c r="B596" s="164"/>
      <c r="C596" s="164"/>
    </row>
    <row r="597" spans="2:3" ht="12.75">
      <c r="B597" s="164"/>
      <c r="C597" s="164"/>
    </row>
    <row r="598" spans="2:3" ht="12.75">
      <c r="B598" s="164"/>
      <c r="C598" s="164"/>
    </row>
    <row r="599" spans="2:3" ht="12.75">
      <c r="B599" s="164"/>
      <c r="C599" s="164"/>
    </row>
    <row r="600" spans="2:3" ht="12.75">
      <c r="B600" s="164"/>
      <c r="C600" s="164"/>
    </row>
    <row r="601" spans="2:3" ht="12.75">
      <c r="B601" s="164"/>
      <c r="C601" s="164"/>
    </row>
    <row r="602" spans="2:3" ht="12.75">
      <c r="B602" s="164"/>
      <c r="C602" s="164"/>
    </row>
    <row r="603" spans="2:3" ht="12.75">
      <c r="B603" s="164"/>
      <c r="C603" s="164"/>
    </row>
    <row r="604" spans="2:3" ht="12.75">
      <c r="B604" s="164"/>
      <c r="C604" s="164"/>
    </row>
    <row r="605" spans="2:3" ht="12.75">
      <c r="B605" s="164"/>
      <c r="C605" s="164"/>
    </row>
    <row r="606" spans="2:3" ht="12.75">
      <c r="B606" s="164"/>
      <c r="C606" s="164"/>
    </row>
    <row r="607" spans="2:3" ht="12.75">
      <c r="B607" s="164"/>
      <c r="C607" s="164"/>
    </row>
    <row r="608" spans="2:3" ht="12.75">
      <c r="B608" s="164"/>
      <c r="C608" s="164"/>
    </row>
    <row r="609" spans="2:3" ht="12.75">
      <c r="B609" s="164"/>
      <c r="C609" s="164"/>
    </row>
    <row r="610" spans="2:3" ht="12.75">
      <c r="B610" s="164"/>
      <c r="C610" s="164"/>
    </row>
    <row r="611" spans="2:3" ht="12.75">
      <c r="B611" s="164"/>
      <c r="C611" s="164"/>
    </row>
    <row r="612" spans="2:3" ht="12.75">
      <c r="B612" s="164"/>
      <c r="C612" s="164"/>
    </row>
    <row r="613" spans="2:3" ht="12.75">
      <c r="B613" s="164"/>
      <c r="C613" s="164"/>
    </row>
    <row r="614" spans="2:3" ht="12.75">
      <c r="B614" s="164"/>
      <c r="C614" s="164"/>
    </row>
    <row r="615" spans="2:3" ht="12.75">
      <c r="B615" s="164"/>
      <c r="C615" s="164"/>
    </row>
    <row r="616" spans="2:3" ht="12.75">
      <c r="B616" s="164"/>
      <c r="C616" s="164"/>
    </row>
    <row r="617" spans="2:3" ht="12.75">
      <c r="B617" s="164"/>
      <c r="C617" s="164"/>
    </row>
    <row r="618" spans="2:3" ht="12.75">
      <c r="B618" s="164"/>
      <c r="C618" s="164"/>
    </row>
    <row r="619" spans="2:3" ht="12.75">
      <c r="B619" s="164"/>
      <c r="C619" s="164"/>
    </row>
    <row r="620" spans="2:3" ht="12.75">
      <c r="B620" s="164"/>
      <c r="C620" s="164"/>
    </row>
    <row r="621" spans="2:3" ht="12.75">
      <c r="B621" s="164"/>
      <c r="C621" s="164"/>
    </row>
    <row r="622" spans="2:3" ht="12.75">
      <c r="B622" s="164"/>
      <c r="C622" s="164"/>
    </row>
    <row r="623" spans="2:3" ht="12.75">
      <c r="B623" s="164"/>
      <c r="C623" s="164"/>
    </row>
    <row r="624" spans="2:3" ht="12.75">
      <c r="B624" s="164"/>
      <c r="C624" s="164"/>
    </row>
    <row r="625" spans="2:3" ht="12.75">
      <c r="B625" s="164"/>
      <c r="C625" s="164"/>
    </row>
    <row r="626" spans="2:3" ht="12.75">
      <c r="B626" s="164"/>
      <c r="C626" s="164"/>
    </row>
    <row r="627" spans="2:3" ht="12.75">
      <c r="B627" s="164"/>
      <c r="C627" s="164"/>
    </row>
    <row r="628" spans="2:3" ht="12.75">
      <c r="B628" s="164"/>
      <c r="C628" s="164"/>
    </row>
    <row r="629" spans="2:3" ht="12.75">
      <c r="B629" s="164"/>
      <c r="C629" s="164"/>
    </row>
    <row r="630" spans="2:3" ht="12.75">
      <c r="B630" s="164"/>
      <c r="C630" s="164"/>
    </row>
    <row r="631" spans="2:3" ht="12.75">
      <c r="B631" s="164"/>
      <c r="C631" s="164"/>
    </row>
    <row r="632" spans="2:3" ht="12.75">
      <c r="B632" s="164"/>
      <c r="C632" s="164"/>
    </row>
    <row r="633" spans="2:3" ht="12.75">
      <c r="B633" s="164"/>
      <c r="C633" s="164"/>
    </row>
    <row r="634" spans="2:3" ht="12.75">
      <c r="B634" s="164"/>
      <c r="C634" s="164"/>
    </row>
    <row r="635" spans="2:3" ht="12.75">
      <c r="B635" s="164"/>
      <c r="C635" s="164"/>
    </row>
    <row r="636" spans="2:3" ht="12.75">
      <c r="B636" s="164"/>
      <c r="C636" s="164"/>
    </row>
    <row r="637" spans="2:3" ht="12.75">
      <c r="B637" s="164"/>
      <c r="C637" s="164"/>
    </row>
    <row r="638" spans="2:3" ht="12.75">
      <c r="B638" s="164"/>
      <c r="C638" s="164"/>
    </row>
    <row r="639" spans="2:3" ht="12.75">
      <c r="B639" s="164"/>
      <c r="C639" s="164"/>
    </row>
    <row r="640" spans="2:3" ht="12.75">
      <c r="B640" s="164"/>
      <c r="C640" s="164"/>
    </row>
    <row r="641" spans="2:3" ht="12.75">
      <c r="B641" s="164"/>
      <c r="C641" s="164"/>
    </row>
    <row r="642" spans="2:3" ht="12.75">
      <c r="B642" s="164"/>
      <c r="C642" s="164"/>
    </row>
    <row r="643" spans="2:3" ht="12.75">
      <c r="B643" s="164"/>
      <c r="C643" s="164"/>
    </row>
    <row r="644" spans="2:3" ht="12.75">
      <c r="B644" s="164"/>
      <c r="C644" s="164"/>
    </row>
    <row r="645" spans="2:3" ht="12.75">
      <c r="B645" s="164"/>
      <c r="C645" s="164"/>
    </row>
    <row r="646" spans="2:3" ht="12.75">
      <c r="B646" s="164"/>
      <c r="C646" s="164"/>
    </row>
    <row r="647" spans="2:3" ht="12.75">
      <c r="B647" s="164"/>
      <c r="C647" s="164"/>
    </row>
    <row r="648" spans="2:3" ht="12.75">
      <c r="B648" s="164"/>
      <c r="C648" s="164"/>
    </row>
    <row r="649" spans="2:3" ht="12.75">
      <c r="B649" s="164"/>
      <c r="C649" s="164"/>
    </row>
    <row r="650" spans="2:3" ht="12.75">
      <c r="B650" s="164"/>
      <c r="C650" s="164"/>
    </row>
    <row r="651" spans="2:3" ht="12.75">
      <c r="B651" s="164"/>
      <c r="C651" s="164"/>
    </row>
    <row r="652" spans="2:3" ht="12.75">
      <c r="B652" s="164"/>
      <c r="C652" s="164"/>
    </row>
    <row r="653" spans="2:3" ht="12.75">
      <c r="B653" s="164"/>
      <c r="C653" s="164"/>
    </row>
    <row r="654" spans="2:3" ht="12.75">
      <c r="B654" s="164"/>
      <c r="C654" s="164"/>
    </row>
    <row r="655" spans="2:3" ht="12.75">
      <c r="B655" s="164"/>
      <c r="C655" s="164"/>
    </row>
    <row r="656" spans="2:3" ht="12.75">
      <c r="B656" s="164"/>
      <c r="C656" s="164"/>
    </row>
    <row r="657" spans="2:3" ht="12.75">
      <c r="B657" s="164"/>
      <c r="C657" s="164"/>
    </row>
    <row r="658" spans="2:3" ht="12.75">
      <c r="B658" s="164"/>
      <c r="C658" s="164"/>
    </row>
    <row r="659" spans="2:3" ht="12.75">
      <c r="B659" s="164"/>
      <c r="C659" s="164"/>
    </row>
    <row r="660" spans="2:3" ht="12.75">
      <c r="B660" s="164"/>
      <c r="C660" s="164"/>
    </row>
    <row r="661" spans="2:3" ht="12.75">
      <c r="B661" s="164"/>
      <c r="C661" s="164"/>
    </row>
    <row r="662" spans="2:3" ht="12.75">
      <c r="B662" s="164"/>
      <c r="C662" s="164"/>
    </row>
    <row r="663" spans="2:3" ht="12.75">
      <c r="B663" s="164"/>
      <c r="C663" s="164"/>
    </row>
    <row r="664" spans="2:3" ht="12.75">
      <c r="B664" s="164"/>
      <c r="C664" s="164"/>
    </row>
    <row r="665" spans="2:3" ht="12.75">
      <c r="B665" s="164"/>
      <c r="C665" s="164"/>
    </row>
    <row r="666" spans="2:3" ht="12.75">
      <c r="B666" s="164"/>
      <c r="C666" s="164"/>
    </row>
    <row r="667" spans="2:3" ht="12.75">
      <c r="B667" s="164"/>
      <c r="C667" s="164"/>
    </row>
    <row r="668" spans="2:3" ht="12.75">
      <c r="B668" s="164"/>
      <c r="C668" s="164"/>
    </row>
    <row r="669" spans="2:3" ht="12.75">
      <c r="B669" s="164"/>
      <c r="C669" s="164"/>
    </row>
    <row r="670" spans="2:3" ht="12.75">
      <c r="B670" s="164"/>
      <c r="C670" s="164"/>
    </row>
    <row r="671" spans="2:3" ht="12.75">
      <c r="B671" s="164"/>
      <c r="C671" s="164"/>
    </row>
    <row r="672" spans="2:3" ht="12.75">
      <c r="B672" s="164"/>
      <c r="C672" s="164"/>
    </row>
    <row r="673" spans="2:3" ht="12.75">
      <c r="B673" s="164"/>
      <c r="C673" s="164"/>
    </row>
    <row r="674" spans="2:3" ht="12.75">
      <c r="B674" s="164"/>
      <c r="C674" s="164"/>
    </row>
    <row r="675" spans="2:3" ht="12.75">
      <c r="B675" s="164"/>
      <c r="C675" s="164"/>
    </row>
    <row r="676" spans="2:3" ht="12.75">
      <c r="B676" s="164"/>
      <c r="C676" s="164"/>
    </row>
    <row r="677" spans="2:3" ht="12.75">
      <c r="B677" s="164"/>
      <c r="C677" s="164"/>
    </row>
    <row r="678" spans="2:3" ht="12.75">
      <c r="B678" s="164"/>
      <c r="C678" s="164"/>
    </row>
    <row r="679" spans="2:3" ht="12.75">
      <c r="B679" s="164"/>
      <c r="C679" s="164"/>
    </row>
    <row r="680" spans="2:3" ht="12.75">
      <c r="B680" s="164"/>
      <c r="C680" s="164"/>
    </row>
    <row r="681" spans="2:3" ht="12.75">
      <c r="B681" s="164"/>
      <c r="C681" s="164"/>
    </row>
    <row r="682" spans="2:3" ht="12.75">
      <c r="B682" s="164"/>
      <c r="C682" s="164"/>
    </row>
    <row r="683" spans="2:3" ht="12.75">
      <c r="B683" s="164"/>
      <c r="C683" s="164"/>
    </row>
    <row r="684" spans="2:3" ht="12.75">
      <c r="B684" s="164"/>
      <c r="C684" s="164"/>
    </row>
    <row r="685" spans="2:3" ht="12.75">
      <c r="B685" s="164"/>
      <c r="C685" s="164"/>
    </row>
    <row r="686" spans="2:3" ht="12.75">
      <c r="B686" s="164"/>
      <c r="C686" s="164"/>
    </row>
    <row r="687" spans="2:3" ht="12.75">
      <c r="B687" s="164"/>
      <c r="C687" s="164"/>
    </row>
    <row r="688" spans="2:3" ht="12.75">
      <c r="B688" s="164"/>
      <c r="C688" s="164"/>
    </row>
    <row r="689" spans="2:3" ht="12.75">
      <c r="B689" s="164"/>
      <c r="C689" s="164"/>
    </row>
    <row r="690" spans="2:3" ht="12.75">
      <c r="B690" s="164"/>
      <c r="C690" s="164"/>
    </row>
    <row r="691" spans="2:3" ht="12.75">
      <c r="B691" s="164"/>
      <c r="C691" s="164"/>
    </row>
    <row r="692" spans="2:3" ht="12.75">
      <c r="B692" s="164"/>
      <c r="C692" s="164"/>
    </row>
    <row r="693" spans="2:3" ht="12.75">
      <c r="B693" s="164"/>
      <c r="C693" s="164"/>
    </row>
    <row r="694" spans="2:3" ht="12.75">
      <c r="B694" s="164"/>
      <c r="C694" s="164"/>
    </row>
    <row r="695" spans="2:3" ht="12.75">
      <c r="B695" s="164"/>
      <c r="C695" s="164"/>
    </row>
    <row r="696" spans="2:3" ht="12.75">
      <c r="B696" s="164"/>
      <c r="C696" s="164"/>
    </row>
    <row r="697" spans="2:3" ht="12.75">
      <c r="B697" s="164"/>
      <c r="C697" s="164"/>
    </row>
    <row r="698" spans="2:3" ht="12.75">
      <c r="B698" s="164"/>
      <c r="C698" s="164"/>
    </row>
    <row r="699" spans="2:3" ht="12.75">
      <c r="B699" s="164"/>
      <c r="C699" s="164"/>
    </row>
    <row r="700" spans="2:3" ht="12.75">
      <c r="B700" s="164"/>
      <c r="C700" s="164"/>
    </row>
    <row r="701" spans="2:3" ht="12.75">
      <c r="B701" s="164"/>
      <c r="C701" s="164"/>
    </row>
    <row r="702" spans="2:3" ht="12.75">
      <c r="B702" s="164"/>
      <c r="C702" s="164"/>
    </row>
    <row r="703" spans="2:3" ht="12.75">
      <c r="B703" s="164"/>
      <c r="C703" s="164"/>
    </row>
    <row r="704" spans="2:3" ht="12.75">
      <c r="B704" s="164"/>
      <c r="C704" s="164"/>
    </row>
    <row r="705" spans="2:3" ht="12.75">
      <c r="B705" s="164"/>
      <c r="C705" s="164"/>
    </row>
    <row r="706" spans="2:3" ht="12.75">
      <c r="B706" s="164"/>
      <c r="C706" s="164"/>
    </row>
    <row r="707" spans="2:3" ht="12.75">
      <c r="B707" s="164"/>
      <c r="C707" s="164"/>
    </row>
    <row r="708" spans="2:3" ht="12.75">
      <c r="B708" s="164"/>
      <c r="C708" s="164"/>
    </row>
    <row r="709" spans="2:3" ht="12.75">
      <c r="B709" s="164"/>
      <c r="C709" s="164"/>
    </row>
    <row r="710" spans="2:3" ht="12.75">
      <c r="B710" s="164"/>
      <c r="C710" s="164"/>
    </row>
    <row r="711" spans="2:3" ht="12.75">
      <c r="B711" s="164"/>
      <c r="C711" s="164"/>
    </row>
    <row r="712" spans="2:3" ht="12.75">
      <c r="B712" s="164"/>
      <c r="C712" s="164"/>
    </row>
    <row r="713" spans="2:3" ht="12.75">
      <c r="B713" s="164"/>
      <c r="C713" s="164"/>
    </row>
    <row r="714" spans="2:3" ht="12.75">
      <c r="B714" s="164"/>
      <c r="C714" s="164"/>
    </row>
    <row r="715" spans="2:3" ht="12.75">
      <c r="B715" s="164"/>
      <c r="C715" s="164"/>
    </row>
    <row r="716" spans="2:3" ht="12.75">
      <c r="B716" s="164"/>
      <c r="C716" s="164"/>
    </row>
    <row r="717" spans="2:3" ht="12.75">
      <c r="B717" s="164"/>
      <c r="C717" s="164"/>
    </row>
    <row r="718" spans="2:3" ht="12.75">
      <c r="B718" s="164"/>
      <c r="C718" s="164"/>
    </row>
    <row r="719" spans="2:3" ht="12.75">
      <c r="B719" s="164"/>
      <c r="C719" s="164"/>
    </row>
    <row r="720" spans="2:3" ht="12.75">
      <c r="B720" s="164"/>
      <c r="C720" s="164"/>
    </row>
    <row r="721" spans="2:3" ht="12.75">
      <c r="B721" s="164"/>
      <c r="C721" s="164"/>
    </row>
    <row r="722" spans="2:3" ht="12.75">
      <c r="B722" s="164"/>
      <c r="C722" s="164"/>
    </row>
    <row r="723" spans="2:3" ht="12.75">
      <c r="B723" s="164"/>
      <c r="C723" s="164"/>
    </row>
    <row r="724" spans="2:3" ht="12.75">
      <c r="B724" s="164"/>
      <c r="C724" s="164"/>
    </row>
    <row r="725" spans="2:3" ht="12.75">
      <c r="B725" s="164"/>
      <c r="C725" s="164"/>
    </row>
    <row r="726" spans="2:3" ht="12.75">
      <c r="B726" s="164"/>
      <c r="C726" s="164"/>
    </row>
    <row r="727" spans="2:3" ht="12.75">
      <c r="B727" s="164"/>
      <c r="C727" s="164"/>
    </row>
    <row r="728" spans="2:3" ht="12.75">
      <c r="B728" s="164"/>
      <c r="C728" s="164"/>
    </row>
    <row r="729" spans="2:3" ht="12.75">
      <c r="B729" s="164"/>
      <c r="C729" s="164"/>
    </row>
    <row r="730" spans="2:3" ht="12.75">
      <c r="B730" s="164"/>
      <c r="C730" s="164"/>
    </row>
    <row r="731" spans="2:3" ht="12.75">
      <c r="B731" s="164"/>
      <c r="C731" s="164"/>
    </row>
    <row r="732" spans="2:3" ht="12.75">
      <c r="B732" s="164"/>
      <c r="C732" s="164"/>
    </row>
    <row r="733" spans="2:3" ht="12.75">
      <c r="B733" s="164"/>
      <c r="C733" s="164"/>
    </row>
    <row r="734" spans="2:3" ht="12.75">
      <c r="B734" s="164"/>
      <c r="C734" s="164"/>
    </row>
    <row r="735" spans="2:3" ht="12.75">
      <c r="B735" s="164"/>
      <c r="C735" s="164"/>
    </row>
    <row r="736" spans="2:3" ht="12.75">
      <c r="B736" s="164"/>
      <c r="C736" s="164"/>
    </row>
    <row r="737" spans="2:3" ht="12.75">
      <c r="B737" s="164"/>
      <c r="C737" s="164"/>
    </row>
    <row r="738" spans="2:3" ht="12.75">
      <c r="B738" s="164"/>
      <c r="C738" s="164"/>
    </row>
    <row r="739" spans="2:3" ht="12.75">
      <c r="B739" s="164"/>
      <c r="C739" s="164"/>
    </row>
    <row r="740" spans="2:3" ht="12.75">
      <c r="B740" s="164"/>
      <c r="C740" s="164"/>
    </row>
    <row r="741" spans="2:3" ht="12.75">
      <c r="B741" s="164"/>
      <c r="C741" s="164"/>
    </row>
    <row r="742" spans="2:3" ht="12.75">
      <c r="B742" s="164"/>
      <c r="C742" s="164"/>
    </row>
    <row r="743" spans="2:3" ht="12.75">
      <c r="B743" s="164"/>
      <c r="C743" s="164"/>
    </row>
    <row r="744" spans="2:3" ht="12.75">
      <c r="B744" s="164"/>
      <c r="C744" s="164"/>
    </row>
    <row r="745" spans="2:3" ht="12.75">
      <c r="B745" s="164"/>
      <c r="C745" s="164"/>
    </row>
    <row r="746" spans="2:3" ht="12.75">
      <c r="B746" s="164"/>
      <c r="C746" s="164"/>
    </row>
    <row r="747" spans="2:3" ht="12.75">
      <c r="B747" s="164"/>
      <c r="C747" s="164"/>
    </row>
    <row r="748" spans="2:3" ht="12.75">
      <c r="B748" s="164"/>
      <c r="C748" s="164"/>
    </row>
    <row r="749" spans="2:3" ht="12.75">
      <c r="B749" s="164"/>
      <c r="C749" s="164"/>
    </row>
    <row r="750" spans="2:3" ht="12.75">
      <c r="B750" s="164"/>
      <c r="C750" s="164"/>
    </row>
    <row r="751" spans="2:3" ht="12.75">
      <c r="B751" s="164"/>
      <c r="C751" s="164"/>
    </row>
    <row r="752" spans="2:3" ht="12.75">
      <c r="B752" s="164"/>
      <c r="C752" s="164"/>
    </row>
    <row r="753" spans="2:3" ht="12.75">
      <c r="B753" s="164"/>
      <c r="C753" s="164"/>
    </row>
    <row r="754" spans="2:3" ht="12.75">
      <c r="B754" s="164"/>
      <c r="C754" s="164"/>
    </row>
    <row r="755" spans="2:3" ht="12.75">
      <c r="B755" s="164"/>
      <c r="C755" s="164"/>
    </row>
    <row r="756" spans="2:3" ht="12.75">
      <c r="B756" s="164"/>
      <c r="C756" s="164"/>
    </row>
    <row r="757" spans="2:3" ht="12.75">
      <c r="B757" s="164"/>
      <c r="C757" s="164"/>
    </row>
    <row r="758" spans="2:3" ht="12.75">
      <c r="B758" s="164"/>
      <c r="C758" s="164"/>
    </row>
    <row r="759" spans="2:3" ht="12.75">
      <c r="B759" s="164"/>
      <c r="C759" s="164"/>
    </row>
    <row r="760" spans="2:3" ht="12.75">
      <c r="B760" s="164"/>
      <c r="C760" s="164"/>
    </row>
    <row r="761" spans="2:3" ht="12.75">
      <c r="B761" s="164"/>
      <c r="C761" s="164"/>
    </row>
    <row r="762" spans="2:3" ht="12.75">
      <c r="B762" s="164"/>
      <c r="C762" s="164"/>
    </row>
    <row r="763" spans="2:3" ht="12.75">
      <c r="B763" s="164"/>
      <c r="C763" s="164"/>
    </row>
    <row r="764" spans="2:3" ht="12.75">
      <c r="B764" s="164"/>
      <c r="C764" s="164"/>
    </row>
    <row r="765" spans="2:3" ht="12.75">
      <c r="B765" s="164"/>
      <c r="C765" s="164"/>
    </row>
    <row r="766" spans="2:3" ht="12.75">
      <c r="B766" s="164"/>
      <c r="C766" s="164"/>
    </row>
    <row r="767" spans="2:3" ht="12.75">
      <c r="B767" s="164"/>
      <c r="C767" s="164"/>
    </row>
    <row r="768" spans="2:3" ht="12.75">
      <c r="B768" s="164"/>
      <c r="C768" s="164"/>
    </row>
    <row r="769" spans="2:3" ht="12.75">
      <c r="B769" s="164"/>
      <c r="C769" s="164"/>
    </row>
    <row r="770" spans="2:3" ht="12.75">
      <c r="B770" s="164"/>
      <c r="C770" s="164"/>
    </row>
    <row r="771" spans="2:3" ht="12.75">
      <c r="B771" s="164"/>
      <c r="C771" s="164"/>
    </row>
    <row r="772" spans="2:3" ht="12.75">
      <c r="B772" s="164"/>
      <c r="C772" s="164"/>
    </row>
    <row r="773" spans="2:3" ht="12.75">
      <c r="B773" s="164"/>
      <c r="C773" s="164"/>
    </row>
    <row r="774" spans="2:3" ht="12.75">
      <c r="B774" s="164"/>
      <c r="C774" s="164"/>
    </row>
    <row r="775" spans="2:3" ht="12.75">
      <c r="B775" s="164"/>
      <c r="C775" s="164"/>
    </row>
    <row r="776" spans="2:3" ht="12.75">
      <c r="B776" s="164"/>
      <c r="C776" s="164"/>
    </row>
    <row r="777" spans="2:3" ht="12.75">
      <c r="B777" s="164"/>
      <c r="C777" s="164"/>
    </row>
    <row r="778" spans="2:3" ht="12.75">
      <c r="B778" s="164"/>
      <c r="C778" s="164"/>
    </row>
    <row r="779" spans="2:3" ht="12.75">
      <c r="B779" s="164"/>
      <c r="C779" s="164"/>
    </row>
    <row r="780" spans="2:3" ht="12.75">
      <c r="B780" s="164"/>
      <c r="C780" s="164"/>
    </row>
    <row r="781" spans="2:3" ht="12.75">
      <c r="B781" s="164"/>
      <c r="C781" s="164"/>
    </row>
    <row r="782" spans="2:3" ht="12.75">
      <c r="B782" s="164"/>
      <c r="C782" s="164"/>
    </row>
    <row r="783" spans="2:3" ht="12.75">
      <c r="B783" s="164"/>
      <c r="C783" s="164"/>
    </row>
    <row r="784" spans="2:3" ht="12.75">
      <c r="B784" s="164"/>
      <c r="C784" s="164"/>
    </row>
    <row r="785" spans="2:3" ht="12.75">
      <c r="B785" s="164"/>
      <c r="C785" s="164"/>
    </row>
    <row r="786" spans="2:3" ht="12.75">
      <c r="B786" s="164"/>
      <c r="C786" s="164"/>
    </row>
    <row r="787" spans="2:3" ht="12.75">
      <c r="B787" s="164"/>
      <c r="C787" s="164"/>
    </row>
    <row r="788" spans="2:3" ht="12.75">
      <c r="B788" s="164"/>
      <c r="C788" s="164"/>
    </row>
    <row r="789" spans="2:3" ht="12.75">
      <c r="B789" s="164"/>
      <c r="C789" s="164"/>
    </row>
    <row r="790" spans="2:3" ht="12.75">
      <c r="B790" s="164"/>
      <c r="C790" s="164"/>
    </row>
    <row r="791" spans="2:3" ht="12.75">
      <c r="B791" s="164"/>
      <c r="C791" s="164"/>
    </row>
    <row r="792" spans="2:3" ht="12.75">
      <c r="B792" s="164"/>
      <c r="C792" s="164"/>
    </row>
    <row r="793" spans="2:3" ht="12.75">
      <c r="B793" s="164"/>
      <c r="C793" s="164"/>
    </row>
    <row r="794" spans="2:3" ht="12.75">
      <c r="B794" s="164"/>
      <c r="C794" s="164"/>
    </row>
    <row r="795" spans="2:3" ht="12.75">
      <c r="B795" s="164"/>
      <c r="C795" s="164"/>
    </row>
    <row r="796" spans="2:3" ht="12.75">
      <c r="B796" s="164"/>
      <c r="C796" s="164"/>
    </row>
    <row r="797" spans="2:3" ht="12.75">
      <c r="B797" s="164"/>
      <c r="C797" s="164"/>
    </row>
    <row r="798" spans="2:3" ht="12.75">
      <c r="B798" s="164"/>
      <c r="C798" s="164"/>
    </row>
    <row r="799" spans="2:3" ht="12.75">
      <c r="B799" s="164"/>
      <c r="C799" s="164"/>
    </row>
    <row r="800" spans="2:3" ht="12.75">
      <c r="B800" s="164"/>
      <c r="C800" s="164"/>
    </row>
    <row r="801" spans="2:3" ht="12.75">
      <c r="B801" s="164"/>
      <c r="C801" s="164"/>
    </row>
    <row r="802" spans="2:3" ht="12.75">
      <c r="B802" s="164"/>
      <c r="C802" s="164"/>
    </row>
    <row r="803" spans="2:3" ht="12.75">
      <c r="B803" s="164"/>
      <c r="C803" s="164"/>
    </row>
    <row r="804" spans="2:3" ht="12.75">
      <c r="B804" s="164"/>
      <c r="C804" s="164"/>
    </row>
    <row r="805" spans="2:3" ht="12.75">
      <c r="B805" s="164"/>
      <c r="C805" s="164"/>
    </row>
    <row r="806" spans="2:3" ht="12.75">
      <c r="B806" s="164"/>
      <c r="C806" s="164"/>
    </row>
    <row r="807" spans="2:3" ht="12.75">
      <c r="B807" s="164"/>
      <c r="C807" s="164"/>
    </row>
    <row r="808" spans="2:3" ht="12.75">
      <c r="B808" s="164"/>
      <c r="C808" s="164"/>
    </row>
    <row r="809" spans="2:3" ht="12.75">
      <c r="B809" s="164"/>
      <c r="C809" s="164"/>
    </row>
    <row r="810" spans="2:3" ht="12.75">
      <c r="B810" s="164"/>
      <c r="C810" s="164"/>
    </row>
    <row r="811" spans="2:3" ht="12.75">
      <c r="B811" s="164"/>
      <c r="C811" s="164"/>
    </row>
    <row r="812" spans="2:3" ht="12.75">
      <c r="B812" s="164"/>
      <c r="C812" s="164"/>
    </row>
    <row r="813" spans="2:3" ht="12.75">
      <c r="B813" s="164"/>
      <c r="C813" s="164"/>
    </row>
    <row r="814" spans="2:3" ht="12.75">
      <c r="B814" s="164"/>
      <c r="C814" s="164"/>
    </row>
    <row r="815" spans="2:3" ht="12.75">
      <c r="B815" s="164"/>
      <c r="C815" s="164"/>
    </row>
    <row r="816" spans="2:3" ht="12.75">
      <c r="B816" s="164"/>
      <c r="C816" s="164"/>
    </row>
    <row r="817" spans="2:3" ht="12.75">
      <c r="B817" s="164"/>
      <c r="C817" s="164"/>
    </row>
    <row r="818" spans="2:3" ht="12.75">
      <c r="B818" s="164"/>
      <c r="C818" s="164"/>
    </row>
    <row r="819" spans="2:3" ht="12.75">
      <c r="B819" s="164"/>
      <c r="C819" s="164"/>
    </row>
    <row r="820" spans="2:3" ht="12.75">
      <c r="B820" s="164"/>
      <c r="C820" s="164"/>
    </row>
    <row r="821" spans="2:3" ht="12.75">
      <c r="B821" s="164"/>
      <c r="C821" s="164"/>
    </row>
    <row r="822" spans="2:3" ht="12.75">
      <c r="B822" s="164"/>
      <c r="C822" s="164"/>
    </row>
    <row r="823" spans="2:3" ht="12.75">
      <c r="B823" s="164"/>
      <c r="C823" s="164"/>
    </row>
    <row r="824" spans="2:3" ht="12.75">
      <c r="B824" s="164"/>
      <c r="C824" s="164"/>
    </row>
    <row r="825" spans="2:3" ht="12.75">
      <c r="B825" s="164"/>
      <c r="C825" s="164"/>
    </row>
    <row r="826" spans="2:3" ht="12.75">
      <c r="B826" s="164"/>
      <c r="C826" s="164"/>
    </row>
    <row r="827" spans="2:3" ht="12.75">
      <c r="B827" s="164"/>
      <c r="C827" s="164"/>
    </row>
    <row r="828" spans="2:3" ht="12.75">
      <c r="B828" s="164"/>
      <c r="C828" s="164"/>
    </row>
    <row r="829" spans="2:3" ht="12.75">
      <c r="B829" s="164"/>
      <c r="C829" s="164"/>
    </row>
    <row r="830" spans="2:3" ht="12.75">
      <c r="B830" s="164"/>
      <c r="C830" s="164"/>
    </row>
    <row r="831" spans="2:3" ht="12.75">
      <c r="B831" s="164"/>
      <c r="C831" s="164"/>
    </row>
    <row r="832" spans="2:3" ht="12.75">
      <c r="B832" s="164"/>
      <c r="C832" s="164"/>
    </row>
    <row r="833" spans="2:3" ht="12.75">
      <c r="B833" s="164"/>
      <c r="C833" s="164"/>
    </row>
    <row r="834" spans="2:3" ht="12.75">
      <c r="B834" s="164"/>
      <c r="C834" s="164"/>
    </row>
    <row r="835" spans="2:3" ht="12.75">
      <c r="B835" s="164"/>
      <c r="C835" s="164"/>
    </row>
    <row r="836" spans="2:3" ht="12.75">
      <c r="B836" s="164"/>
      <c r="C836" s="164"/>
    </row>
    <row r="837" spans="2:3" ht="12.75">
      <c r="B837" s="164"/>
      <c r="C837" s="164"/>
    </row>
    <row r="838" spans="2:3" ht="12.75">
      <c r="B838" s="164"/>
      <c r="C838" s="164"/>
    </row>
    <row r="839" spans="2:3" ht="12.75">
      <c r="B839" s="164"/>
      <c r="C839" s="164"/>
    </row>
    <row r="840" spans="2:3" ht="12.75">
      <c r="B840" s="164"/>
      <c r="C840" s="164"/>
    </row>
    <row r="841" spans="2:3" ht="12.75">
      <c r="B841" s="164"/>
      <c r="C841" s="164"/>
    </row>
    <row r="842" spans="2:3" ht="12.75">
      <c r="B842" s="164"/>
      <c r="C842" s="164"/>
    </row>
    <row r="843" spans="2:3" ht="12.75">
      <c r="B843" s="164"/>
      <c r="C843" s="164"/>
    </row>
    <row r="844" spans="2:3" ht="12.75">
      <c r="B844" s="164"/>
      <c r="C844" s="164"/>
    </row>
    <row r="845" spans="2:3" ht="12.75">
      <c r="B845" s="164"/>
      <c r="C845" s="164"/>
    </row>
    <row r="846" spans="2:3" ht="12.75">
      <c r="B846" s="164"/>
      <c r="C846" s="164"/>
    </row>
    <row r="847" spans="2:3" ht="12.75">
      <c r="B847" s="164"/>
      <c r="C847" s="164"/>
    </row>
    <row r="848" spans="2:3" ht="12.75">
      <c r="B848" s="164"/>
      <c r="C848" s="164"/>
    </row>
    <row r="849" spans="2:3" ht="12.75">
      <c r="B849" s="164"/>
      <c r="C849" s="164"/>
    </row>
    <row r="850" spans="2:3" ht="12.75">
      <c r="B850" s="164"/>
      <c r="C850" s="164"/>
    </row>
    <row r="851" spans="2:3" ht="12.75">
      <c r="B851" s="164"/>
      <c r="C851" s="164"/>
    </row>
    <row r="852" spans="2:3" ht="12.75">
      <c r="B852" s="164"/>
      <c r="C852" s="164"/>
    </row>
    <row r="853" spans="2:3" ht="12.75">
      <c r="B853" s="164"/>
      <c r="C853" s="164"/>
    </row>
    <row r="854" spans="2:3" ht="12.75">
      <c r="B854" s="164"/>
      <c r="C854" s="164"/>
    </row>
    <row r="855" spans="2:3" ht="12.75">
      <c r="B855" s="164"/>
      <c r="C855" s="164"/>
    </row>
    <row r="856" spans="2:3" ht="12.75">
      <c r="B856" s="164"/>
      <c r="C856" s="164"/>
    </row>
    <row r="857" spans="2:3" ht="12.75">
      <c r="B857" s="164"/>
      <c r="C857" s="164"/>
    </row>
    <row r="858" spans="2:3" ht="12.75">
      <c r="B858" s="164"/>
      <c r="C858" s="164"/>
    </row>
    <row r="859" spans="2:3" ht="12.75">
      <c r="B859" s="164"/>
      <c r="C859" s="164"/>
    </row>
    <row r="860" spans="2:3" ht="12.75">
      <c r="B860" s="164"/>
      <c r="C860" s="164"/>
    </row>
    <row r="861" spans="2:3" ht="12.75">
      <c r="B861" s="164"/>
      <c r="C861" s="164"/>
    </row>
    <row r="862" spans="2:3" ht="12.75">
      <c r="B862" s="164"/>
      <c r="C862" s="164"/>
    </row>
    <row r="863" spans="2:3" ht="12.75">
      <c r="B863" s="164"/>
      <c r="C863" s="164"/>
    </row>
    <row r="864" spans="2:3" ht="12.75">
      <c r="B864" s="164"/>
      <c r="C864" s="164"/>
    </row>
    <row r="865" spans="2:3" ht="12.75">
      <c r="B865" s="164"/>
      <c r="C865" s="164"/>
    </row>
    <row r="866" spans="2:3" ht="12.75">
      <c r="B866" s="164"/>
      <c r="C866" s="164"/>
    </row>
    <row r="867" spans="2:3" ht="12.75">
      <c r="B867" s="164"/>
      <c r="C867" s="164"/>
    </row>
    <row r="868" spans="2:3" ht="12.75">
      <c r="B868" s="164"/>
      <c r="C868" s="164"/>
    </row>
    <row r="869" spans="2:3" ht="12.75">
      <c r="B869" s="164"/>
      <c r="C869" s="164"/>
    </row>
    <row r="870" spans="2:3" ht="12.75">
      <c r="B870" s="164"/>
      <c r="C870" s="164"/>
    </row>
    <row r="871" spans="2:3" ht="12.75">
      <c r="B871" s="164"/>
      <c r="C871" s="164"/>
    </row>
    <row r="872" spans="2:3" ht="12.75">
      <c r="B872" s="164"/>
      <c r="C872" s="164"/>
    </row>
    <row r="873" spans="2:3" ht="12.75">
      <c r="B873" s="164"/>
      <c r="C873" s="164"/>
    </row>
    <row r="874" spans="2:3" ht="12.75">
      <c r="B874" s="164"/>
      <c r="C874" s="164"/>
    </row>
    <row r="875" spans="2:3" ht="12.75">
      <c r="B875" s="164"/>
      <c r="C875" s="164"/>
    </row>
    <row r="876" spans="2:3" ht="12.75">
      <c r="B876" s="164"/>
      <c r="C876" s="164"/>
    </row>
    <row r="877" spans="2:3" ht="12.75">
      <c r="B877" s="164"/>
      <c r="C877" s="164"/>
    </row>
    <row r="878" spans="2:3" ht="12.75">
      <c r="B878" s="164"/>
      <c r="C878" s="164"/>
    </row>
    <row r="879" spans="2:3" ht="12.75">
      <c r="B879" s="164"/>
      <c r="C879" s="164"/>
    </row>
    <row r="880" spans="2:3" ht="12.75">
      <c r="B880" s="164"/>
      <c r="C880" s="164"/>
    </row>
    <row r="881" spans="2:3" ht="12.75">
      <c r="B881" s="164"/>
      <c r="C881" s="164"/>
    </row>
    <row r="882" spans="2:3" ht="12.75">
      <c r="B882" s="164"/>
      <c r="C882" s="164"/>
    </row>
    <row r="883" spans="2:3" ht="12.75">
      <c r="B883" s="164"/>
      <c r="C883" s="164"/>
    </row>
    <row r="884" spans="2:3" ht="12.75">
      <c r="B884" s="164"/>
      <c r="C884" s="164"/>
    </row>
    <row r="885" spans="2:3" ht="12.75">
      <c r="B885" s="164"/>
      <c r="C885" s="164"/>
    </row>
    <row r="886" spans="2:3" ht="12.75">
      <c r="B886" s="164"/>
      <c r="C886" s="164"/>
    </row>
    <row r="887" spans="2:3" ht="12.75">
      <c r="B887" s="164"/>
      <c r="C887" s="164"/>
    </row>
    <row r="888" spans="2:3" ht="12.75">
      <c r="B888" s="164"/>
      <c r="C888" s="164"/>
    </row>
    <row r="889" spans="2:3" ht="12.75">
      <c r="B889" s="164"/>
      <c r="C889" s="164"/>
    </row>
    <row r="890" spans="2:3" ht="12.75">
      <c r="B890" s="164"/>
      <c r="C890" s="164"/>
    </row>
    <row r="891" spans="2:3" ht="12.75">
      <c r="B891" s="164"/>
      <c r="C891" s="164"/>
    </row>
    <row r="892" spans="2:3" ht="12.75">
      <c r="B892" s="164"/>
      <c r="C892" s="164"/>
    </row>
    <row r="893" spans="2:3" ht="12.75">
      <c r="B893" s="164"/>
      <c r="C893" s="164"/>
    </row>
    <row r="894" spans="2:3" ht="12.75">
      <c r="B894" s="164"/>
      <c r="C894" s="164"/>
    </row>
    <row r="895" spans="2:3" ht="12.75">
      <c r="B895" s="164"/>
      <c r="C895" s="164"/>
    </row>
    <row r="896" spans="2:3" ht="12.75">
      <c r="B896" s="164"/>
      <c r="C896" s="164"/>
    </row>
    <row r="897" spans="2:3" ht="12.75">
      <c r="B897" s="164"/>
      <c r="C897" s="164"/>
    </row>
    <row r="898" spans="2:3" ht="12.75">
      <c r="B898" s="164"/>
      <c r="C898" s="164"/>
    </row>
    <row r="899" spans="2:3" ht="12.75">
      <c r="B899" s="164"/>
      <c r="C899" s="164"/>
    </row>
    <row r="900" spans="2:3" ht="12.75">
      <c r="B900" s="164"/>
      <c r="C900" s="164"/>
    </row>
    <row r="901" spans="2:3" ht="12.75">
      <c r="B901" s="164"/>
      <c r="C901" s="164"/>
    </row>
    <row r="902" spans="2:3" ht="12.75">
      <c r="B902" s="164"/>
      <c r="C902" s="164"/>
    </row>
    <row r="903" spans="2:3" ht="12.75">
      <c r="B903" s="164"/>
      <c r="C903" s="164"/>
    </row>
    <row r="904" spans="2:3" ht="12.75">
      <c r="B904" s="164"/>
      <c r="C904" s="164"/>
    </row>
    <row r="905" spans="2:3" ht="12.75">
      <c r="B905" s="164"/>
      <c r="C905" s="164"/>
    </row>
    <row r="906" spans="2:3" ht="12.75">
      <c r="B906" s="164"/>
      <c r="C906" s="164"/>
    </row>
    <row r="907" spans="2:3" ht="12.75">
      <c r="B907" s="164"/>
      <c r="C907" s="164"/>
    </row>
    <row r="908" spans="2:3" ht="12.75">
      <c r="B908" s="164"/>
      <c r="C908" s="164"/>
    </row>
    <row r="909" spans="2:3" ht="12.75">
      <c r="B909" s="164"/>
      <c r="C909" s="164"/>
    </row>
    <row r="910" spans="2:3" ht="12.75">
      <c r="B910" s="164"/>
      <c r="C910" s="164"/>
    </row>
    <row r="911" spans="2:3" ht="12.75">
      <c r="B911" s="164"/>
      <c r="C911" s="164"/>
    </row>
    <row r="912" spans="2:3" ht="12.75">
      <c r="B912" s="164"/>
      <c r="C912" s="164"/>
    </row>
    <row r="913" spans="2:3" ht="12.75">
      <c r="B913" s="164"/>
      <c r="C913" s="164"/>
    </row>
    <row r="914" spans="2:3" ht="12.75">
      <c r="B914" s="164"/>
      <c r="C914" s="164"/>
    </row>
    <row r="915" spans="2:3" ht="12.75">
      <c r="B915" s="164"/>
      <c r="C915" s="164"/>
    </row>
    <row r="916" spans="2:3" ht="12.75">
      <c r="B916" s="164"/>
      <c r="C916" s="164"/>
    </row>
    <row r="917" spans="2:3" ht="12.75">
      <c r="B917" s="164"/>
      <c r="C917" s="164"/>
    </row>
    <row r="918" spans="2:3" ht="12.75">
      <c r="B918" s="164"/>
      <c r="C918" s="164"/>
    </row>
    <row r="919" spans="2:3" ht="12.75">
      <c r="B919" s="164"/>
      <c r="C919" s="164"/>
    </row>
    <row r="920" spans="2:3" ht="12.75">
      <c r="B920" s="164"/>
      <c r="C920" s="164"/>
    </row>
    <row r="921" spans="2:3" ht="12.75">
      <c r="B921" s="164"/>
      <c r="C921" s="164"/>
    </row>
    <row r="922" spans="2:3" ht="12.75">
      <c r="B922" s="164"/>
      <c r="C922" s="164"/>
    </row>
    <row r="923" spans="2:3" ht="12.75">
      <c r="B923" s="164"/>
      <c r="C923" s="164"/>
    </row>
    <row r="924" spans="2:3" ht="12.75">
      <c r="B924" s="164"/>
      <c r="C924" s="164"/>
    </row>
    <row r="925" spans="2:3" ht="12.75">
      <c r="B925" s="164"/>
      <c r="C925" s="164"/>
    </row>
    <row r="926" spans="2:3" ht="12.75">
      <c r="B926" s="164"/>
      <c r="C926" s="164"/>
    </row>
    <row r="927" spans="2:3" ht="12.75">
      <c r="B927" s="164"/>
      <c r="C927" s="164"/>
    </row>
    <row r="928" spans="2:3" ht="12.75">
      <c r="B928" s="164"/>
      <c r="C928" s="164"/>
    </row>
    <row r="929" spans="2:3" ht="12.75">
      <c r="B929" s="164"/>
      <c r="C929" s="164"/>
    </row>
    <row r="930" spans="2:3" ht="12.75">
      <c r="B930" s="164"/>
      <c r="C930" s="164"/>
    </row>
    <row r="931" spans="2:3" ht="12.75">
      <c r="B931" s="164"/>
      <c r="C931" s="164"/>
    </row>
    <row r="932" spans="2:3" ht="12.75">
      <c r="B932" s="164"/>
      <c r="C932" s="164"/>
    </row>
    <row r="933" spans="2:3" ht="12.75">
      <c r="B933" s="164"/>
      <c r="C933" s="164"/>
    </row>
    <row r="934" spans="2:3" ht="12.75">
      <c r="B934" s="164"/>
      <c r="C934" s="164"/>
    </row>
    <row r="935" spans="2:3" ht="12.75">
      <c r="B935" s="164"/>
      <c r="C935" s="164"/>
    </row>
    <row r="936" spans="2:3" ht="12.75">
      <c r="B936" s="164"/>
      <c r="C936" s="164"/>
    </row>
    <row r="937" spans="2:3" ht="12.75">
      <c r="B937" s="164"/>
      <c r="C937" s="164"/>
    </row>
    <row r="938" spans="2:3" ht="12.75">
      <c r="B938" s="164"/>
      <c r="C938" s="164"/>
    </row>
    <row r="939" spans="2:3" ht="12.75">
      <c r="B939" s="164"/>
      <c r="C939" s="164"/>
    </row>
    <row r="940" spans="2:3" ht="12.75">
      <c r="B940" s="164"/>
      <c r="C940" s="164"/>
    </row>
    <row r="941" spans="2:3" ht="12.75">
      <c r="B941" s="164"/>
      <c r="C941" s="164"/>
    </row>
    <row r="942" spans="2:3" ht="12.75">
      <c r="B942" s="164"/>
      <c r="C942" s="164"/>
    </row>
    <row r="943" spans="2:3" ht="12.75">
      <c r="B943" s="164"/>
      <c r="C943" s="164"/>
    </row>
    <row r="944" spans="2:3" ht="12.75">
      <c r="B944" s="164"/>
      <c r="C944" s="164"/>
    </row>
    <row r="945" spans="2:3" ht="12.75">
      <c r="B945" s="164"/>
      <c r="C945" s="164"/>
    </row>
    <row r="946" spans="2:3" ht="12.75">
      <c r="B946" s="164"/>
      <c r="C946" s="164"/>
    </row>
    <row r="947" spans="2:3" ht="12.75">
      <c r="B947" s="164"/>
      <c r="C947" s="164"/>
    </row>
    <row r="948" spans="2:3" ht="12.75">
      <c r="B948" s="164"/>
      <c r="C948" s="164"/>
    </row>
    <row r="949" spans="2:3" ht="12.75">
      <c r="B949" s="164"/>
      <c r="C949" s="164"/>
    </row>
    <row r="950" spans="2:3" ht="12.75">
      <c r="B950" s="164"/>
      <c r="C950" s="164"/>
    </row>
    <row r="951" spans="2:3" ht="12.75">
      <c r="B951" s="164"/>
      <c r="C951" s="164"/>
    </row>
    <row r="952" spans="2:3" ht="12.75">
      <c r="B952" s="164"/>
      <c r="C952" s="164"/>
    </row>
    <row r="953" spans="2:3" ht="12.75">
      <c r="B953" s="164"/>
      <c r="C953" s="164"/>
    </row>
    <row r="954" spans="2:3" ht="12.75">
      <c r="B954" s="164"/>
      <c r="C954" s="164"/>
    </row>
    <row r="955" spans="2:3" ht="12.75">
      <c r="B955" s="164"/>
      <c r="C955" s="164"/>
    </row>
    <row r="956" spans="2:3" ht="12.75">
      <c r="B956" s="164"/>
      <c r="C956" s="164"/>
    </row>
    <row r="957" spans="2:3" ht="12.75">
      <c r="B957" s="164"/>
      <c r="C957" s="164"/>
    </row>
    <row r="958" spans="2:3" ht="12.75">
      <c r="B958" s="164"/>
      <c r="C958" s="164"/>
    </row>
    <row r="959" spans="2:3" ht="12.75">
      <c r="B959" s="164"/>
      <c r="C959" s="164"/>
    </row>
    <row r="960" spans="2:3" ht="12.75">
      <c r="B960" s="164"/>
      <c r="C960" s="164"/>
    </row>
    <row r="961" spans="2:3" ht="12.75">
      <c r="B961" s="164"/>
      <c r="C961" s="164"/>
    </row>
    <row r="962" spans="2:3" ht="12.75">
      <c r="B962" s="164"/>
      <c r="C962" s="164"/>
    </row>
    <row r="963" spans="2:3" ht="12.75">
      <c r="B963" s="164"/>
      <c r="C963" s="164"/>
    </row>
    <row r="964" spans="2:3" ht="12.75">
      <c r="B964" s="164"/>
      <c r="C964" s="164"/>
    </row>
    <row r="965" spans="2:3" ht="12.75">
      <c r="B965" s="164"/>
      <c r="C965" s="164"/>
    </row>
    <row r="966" spans="2:3" ht="12.75">
      <c r="B966" s="164"/>
      <c r="C966" s="164"/>
    </row>
    <row r="967" spans="2:3" ht="12.75">
      <c r="B967" s="164"/>
      <c r="C967" s="164"/>
    </row>
    <row r="968" spans="2:3" ht="12.75">
      <c r="B968" s="164"/>
      <c r="C968" s="164"/>
    </row>
    <row r="969" spans="2:3" ht="12.75">
      <c r="B969" s="164"/>
      <c r="C969" s="164"/>
    </row>
    <row r="970" spans="2:3" ht="12.75">
      <c r="B970" s="164"/>
      <c r="C970" s="164"/>
    </row>
    <row r="971" spans="2:3" ht="12.75">
      <c r="B971" s="164"/>
      <c r="C971" s="164"/>
    </row>
    <row r="972" spans="2:3" ht="12.75">
      <c r="B972" s="164"/>
      <c r="C972" s="164"/>
    </row>
    <row r="973" spans="2:3" ht="12.75">
      <c r="B973" s="164"/>
      <c r="C973" s="164"/>
    </row>
    <row r="974" spans="2:3" ht="12.75">
      <c r="B974" s="164"/>
      <c r="C974" s="164"/>
    </row>
    <row r="975" spans="2:3" ht="12.75">
      <c r="B975" s="164"/>
      <c r="C975" s="164"/>
    </row>
    <row r="976" spans="2:3" ht="12.75">
      <c r="B976" s="164"/>
      <c r="C976" s="164"/>
    </row>
    <row r="977" spans="2:3" ht="12.75">
      <c r="B977" s="164"/>
      <c r="C977" s="164"/>
    </row>
    <row r="978" spans="2:3" ht="12.75">
      <c r="B978" s="164"/>
      <c r="C978" s="164"/>
    </row>
    <row r="979" spans="2:3" ht="12.75">
      <c r="B979" s="164"/>
      <c r="C979" s="164"/>
    </row>
    <row r="980" spans="2:3" ht="12.75">
      <c r="B980" s="164"/>
      <c r="C980" s="164"/>
    </row>
    <row r="981" spans="2:3" ht="12.75">
      <c r="B981" s="164"/>
      <c r="C981" s="164"/>
    </row>
    <row r="982" spans="2:3" ht="12.75">
      <c r="B982" s="164"/>
      <c r="C982" s="164"/>
    </row>
    <row r="983" spans="2:3" ht="12.75">
      <c r="B983" s="164"/>
      <c r="C983" s="164"/>
    </row>
    <row r="984" spans="2:3" ht="12.75">
      <c r="B984" s="164"/>
      <c r="C984" s="164"/>
    </row>
    <row r="985" spans="2:3" ht="12.75">
      <c r="B985" s="164"/>
      <c r="C985" s="164"/>
    </row>
    <row r="986" spans="2:3" ht="12.75">
      <c r="B986" s="164"/>
      <c r="C986" s="164"/>
    </row>
    <row r="987" spans="2:3" ht="12.75">
      <c r="B987" s="164"/>
      <c r="C987" s="164"/>
    </row>
    <row r="988" spans="2:3" ht="12.75">
      <c r="B988" s="164"/>
      <c r="C988" s="164"/>
    </row>
    <row r="989" spans="2:3" ht="12.75">
      <c r="B989" s="164"/>
      <c r="C989" s="164"/>
    </row>
    <row r="990" spans="2:3" ht="12.75">
      <c r="B990" s="164"/>
      <c r="C990" s="164"/>
    </row>
    <row r="991" spans="2:3" ht="12.75">
      <c r="B991" s="164"/>
      <c r="C991" s="164"/>
    </row>
    <row r="992" spans="2:3" ht="12.75">
      <c r="B992" s="164"/>
      <c r="C992" s="164"/>
    </row>
  </sheetData>
  <mergeCells count="9">
    <mergeCell ref="C71:G71"/>
    <mergeCell ref="A74:B74"/>
    <mergeCell ref="A81:C81"/>
    <mergeCell ref="A82:G86"/>
    <mergeCell ref="A1:G1"/>
    <mergeCell ref="C2:G2"/>
    <mergeCell ref="C61:G61"/>
    <mergeCell ref="C67:G67"/>
    <mergeCell ref="C69:G69"/>
  </mergeCells>
  <printOptions/>
  <pageMargins left="0.7" right="0.7" top="0.75" bottom="0.75" header="0" footer="0"/>
  <pageSetup horizontalDpi="600" verticalDpi="600" orientation="landscape" r:id="rId3"/>
  <headerFooter>
    <oddFooter>&amp;LZpracováno programem BUILDpower S,  © RTS, a.s.&amp;RStránka &amp;P 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Pilská</dc:creator>
  <cp:keywords/>
  <dc:description/>
  <cp:lastModifiedBy>Marcela Pilská</cp:lastModifiedBy>
  <dcterms:created xsi:type="dcterms:W3CDTF">2009-04-08T07:15:50Z</dcterms:created>
  <dcterms:modified xsi:type="dcterms:W3CDTF">2021-10-27T05:13:50Z</dcterms:modified>
  <cp:category/>
  <cp:version/>
  <cp:contentType/>
  <cp:contentStatus/>
</cp:coreProperties>
</file>