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\\srv-data\Projekty\24-06-065 Turnov Lávka 011 přes Libuňku DSP IČ PDPS\PDPS\VV\"/>
    </mc:Choice>
  </mc:AlternateContent>
  <bookViews>
    <workbookView xWindow="0" yWindow="0" windowWidth="0" windowHeight="0"/>
  </bookViews>
  <sheets>
    <sheet name="Rekapitulace" sheetId="5" r:id="rId1"/>
    <sheet name="SO 000" sheetId="2" r:id="rId2"/>
    <sheet name="SO 201" sheetId="3" r:id="rId3"/>
    <sheet name="SO 901" sheetId="4" r:id="rId4"/>
  </sheets>
  <calcPr/>
</workbook>
</file>

<file path=xl/calcChain.xml><?xml version="1.0" encoding="utf-8"?>
<calcChain xmlns="http://schemas.openxmlformats.org/spreadsheetml/2006/main">
  <c i="5" l="1" r="E12"/>
  <c r="D12"/>
  <c r="C12"/>
  <c r="E11"/>
  <c r="D11"/>
  <c r="C11"/>
  <c r="E10"/>
  <c r="D10"/>
  <c r="C10"/>
  <c r="C7"/>
  <c r="C6"/>
  <c i="4" r="I3"/>
  <c r="I25"/>
  <c r="O38"/>
  <c r="I38"/>
  <c r="O34"/>
  <c r="I34"/>
  <c r="O30"/>
  <c r="I30"/>
  <c r="O26"/>
  <c r="I26"/>
  <c r="I12"/>
  <c r="O21"/>
  <c r="I21"/>
  <c r="O17"/>
  <c r="I17"/>
  <c r="O13"/>
  <c r="I13"/>
  <c r="I8"/>
  <c r="O9"/>
  <c r="I9"/>
  <c i="3" r="I3"/>
  <c r="I83"/>
  <c r="O100"/>
  <c r="I100"/>
  <c r="O96"/>
  <c r="I96"/>
  <c r="O92"/>
  <c r="I92"/>
  <c r="O88"/>
  <c r="I88"/>
  <c r="O84"/>
  <c r="I84"/>
  <c r="I78"/>
  <c r="O79"/>
  <c r="I79"/>
  <c r="I73"/>
  <c r="O74"/>
  <c r="I74"/>
  <c r="I64"/>
  <c r="O69"/>
  <c r="I69"/>
  <c r="O65"/>
  <c r="I65"/>
  <c r="I47"/>
  <c r="O60"/>
  <c r="I60"/>
  <c r="O56"/>
  <c r="I56"/>
  <c r="O52"/>
  <c r="I52"/>
  <c r="O48"/>
  <c r="I48"/>
  <c r="I38"/>
  <c r="O43"/>
  <c r="I43"/>
  <c r="O39"/>
  <c r="I39"/>
  <c r="I33"/>
  <c r="O34"/>
  <c r="I34"/>
  <c r="I8"/>
  <c r="O29"/>
  <c r="I29"/>
  <c r="O25"/>
  <c r="I25"/>
  <c r="O21"/>
  <c r="I21"/>
  <c r="O17"/>
  <c r="I17"/>
  <c r="O13"/>
  <c r="I13"/>
  <c r="O9"/>
  <c r="I9"/>
  <c i="2" r="I3"/>
  <c r="I8"/>
  <c r="O40"/>
  <c r="I40"/>
  <c r="O37"/>
  <c r="I37"/>
  <c r="O34"/>
  <c r="I34"/>
  <c r="O31"/>
  <c r="I31"/>
  <c r="O28"/>
  <c r="I28"/>
  <c r="O25"/>
  <c r="I25"/>
  <c r="O22"/>
  <c r="I22"/>
  <c r="O19"/>
  <c r="I19"/>
  <c r="O16"/>
  <c r="I16"/>
  <c r="O13"/>
  <c r="I13"/>
  <c r="O9"/>
  <c r="I9"/>
</calcChain>
</file>

<file path=xl/sharedStrings.xml><?xml version="1.0" encoding="utf-8"?>
<sst xmlns="http://schemas.openxmlformats.org/spreadsheetml/2006/main">
  <si>
    <t>EstiCon</t>
  </si>
  <si>
    <t xml:space="preserve">Firma: </t>
  </si>
  <si>
    <t>Rekapitulace ceny</t>
  </si>
  <si>
    <t>Stavba: 24-06-065 - Turnov lávka 011 přes Libuňku</t>
  </si>
  <si>
    <t>Celková cena bez DPH:</t>
  </si>
  <si>
    <t>Celková cena s DPH:</t>
  </si>
  <si>
    <t>Objekt</t>
  </si>
  <si>
    <t>Popis</t>
  </si>
  <si>
    <t>Cena bez DPH</t>
  </si>
  <si>
    <t>DPH</t>
  </si>
  <si>
    <t>Cena s DPH</t>
  </si>
  <si>
    <t>SO 000</t>
  </si>
  <si>
    <t>Všeobecné konstrukce a práce</t>
  </si>
  <si>
    <t>SO 201</t>
  </si>
  <si>
    <t>Lávka 011 přes Libuňku</t>
  </si>
  <si>
    <t>SO 901</t>
  </si>
  <si>
    <t>Demolice lávky 011 přes Libuňku</t>
  </si>
  <si>
    <t>Soupis prací objektu</t>
  </si>
  <si>
    <t>S</t>
  </si>
  <si>
    <t>Stavba:</t>
  </si>
  <si>
    <t>24-06-065</t>
  </si>
  <si>
    <t>Turnov lávka 011 přes Libuňku</t>
  </si>
  <si>
    <t>O</t>
  </si>
  <si>
    <t>Rozpočet:</t>
  </si>
  <si>
    <t>Typ</t>
  </si>
  <si>
    <t>Poř. číslo</t>
  </si>
  <si>
    <t>Kód položky</t>
  </si>
  <si>
    <t>Varianta</t>
  </si>
  <si>
    <t>Název Položky</t>
  </si>
  <si>
    <t>MJ</t>
  </si>
  <si>
    <t>Množství</t>
  </si>
  <si>
    <t>Cena</t>
  </si>
  <si>
    <t>Cenová soustava</t>
  </si>
  <si>
    <t>Jednotková</t>
  </si>
  <si>
    <t>Celkem</t>
  </si>
  <si>
    <t>SD</t>
  </si>
  <si>
    <t>0</t>
  </si>
  <si>
    <t>P</t>
  </si>
  <si>
    <t>027121</t>
  </si>
  <si>
    <t/>
  </si>
  <si>
    <t>PROVIZORNÍ PŘÍSTUPOVÉ CESTY - ZŘÍZENÍ</t>
  </si>
  <si>
    <t>M2</t>
  </si>
  <si>
    <t>PP</t>
  </si>
  <si>
    <t>přístupové cesty pro osazení ocel. nosníků, včetně odstranění</t>
  </si>
  <si>
    <t>VV</t>
  </si>
  <si>
    <t>50.0*3.0 = 150,000 [A]</t>
  </si>
  <si>
    <t>TS</t>
  </si>
  <si>
    <t>Položka zahrnuje:_x000d_
- veškeré náklady spojené se zřízením přístupové cesty_x000d_
Položka nezahrnuje:_x000d_
- x</t>
  </si>
  <si>
    <t>02910</t>
  </si>
  <si>
    <t>OSTATNÍ POŽADAVKY - ZEMĚMĚŘICKÁ MĚŘENÍ VE VÝSTAVBĚ</t>
  </si>
  <si>
    <t>KPL</t>
  </si>
  <si>
    <t>Geodetická činnost v průběhu provádění stavebních prací (geodet zhotovitele stavby) včetně vytyčení stavby a skutečného zjištění průběhu inženýrských sítí. Součástí je vybudování potřebné vytyčovací sítě.</t>
  </si>
  <si>
    <t>Položka zahrnuje:_x000d_
 - náklady na veškeré zeměměřické práce, což jsou především všechny vytyčovací práce, včetně vytyčení stávajících podzemních vedení a vytyčení prostorové polohy a obvodu stavby, veškeré měřičské práce jako jsou kontrolní a ověřovací měření, měření pro výpočet kubatur, měření geometrických parametrů stavby, měření posunů a přetvoření, tvorba a údržba základních měřických a vytyčovacích sítí a mikrosítí._x000d_
- veškeré náklady spojené s objednatelem požadovanými pracemi_x000d_
Položka nezahrnuje:_x000d_
- x_x000d_
Způsob stanovení:_x000d_
- pro stanovení orientační investorské ceny určete jednotkovou cenu jako 1% předpokládané ceny stavby</t>
  </si>
  <si>
    <t>029113</t>
  </si>
  <si>
    <t>OSTATNÍ POŽADAVKY - ZEMĚMĚŘICKÉ ZAMĚŘENÍ - CELKY</t>
  </si>
  <si>
    <t>KUS</t>
  </si>
  <si>
    <t xml:space="preserve">"Náklady na vyhotovení geodetického zaměření skutečného provedení díla včetně jejich předání objednateli v požadované formě a požadovaném počtu.  _x000d_
 - Geodetické zaměření skutečného provedení díla bude provedeno a ověřeno oprávněným zeměměřičským inženýrem a bude předáno objednateli 3x v tištěné a 1x v elektronické formě na CD (včetně inženýrských sítí).  _x000d_
V zaměření budou vyznačeny hranice stavby, označeny druhy povrchů (materiál, povrch, barva), snížené obruby, vpusti, poklopy, propustky, lampy, svislé dopravní značení, opěrné zdi,.... Budou spočítány výměry (obruby + dlažby) vč. přiřazení k příslušným položkám a do příslušných SO dle rozpočtu."</t>
  </si>
  <si>
    <t>Položka zahrnuje: _x000d_
- veškeré náklady spojené s objednatelem požadovanými pracemi_x000d_
- položka se využije pro celky 3D charakteru (objekty s vysokou mírou nepravidelnosti vzájemně navazujících částí, technologické a průmyslové celky) _x000d_
Položka nezahrnuje: _x000d_
- x</t>
  </si>
  <si>
    <t>02930</t>
  </si>
  <si>
    <t>R</t>
  </si>
  <si>
    <t>OSTATNÍ POŽADAVKY - ZVÝŠENÉ NÁKLADY NA UMÍSTĚNÍ STAVBY</t>
  </si>
  <si>
    <t>Zvýšené náklady spojené s umístěním stavby pod vedeními IS, která ztěžují osazení pomocí standartních jeřábů. Nutné počítat s komplikovaným osazováním ocelových nosníků.</t>
  </si>
  <si>
    <t>Položka zahrnuje:_x000d_
- veškeré náklady spojené s objednatelem požadovanými pracemi a díly_x000d_
Položka nezahrnuje:_x000d_
- x</t>
  </si>
  <si>
    <t>029412</t>
  </si>
  <si>
    <t>OSTATNÍ POŽADAVKY - VYPRACOVÁNÍ MOSTNÍHO LISTU</t>
  </si>
  <si>
    <t>ML dle ČSN 73 6220_x000d_
ML na základě DSPS po zapracování změn během výstavby</t>
  </si>
  <si>
    <t>Položka zahrnuje:_x000d_
- veškeré náklady spojené s objednatelem požadovanými pracemi_x000d_
Položka nezahrnuje:_x000d_
- x</t>
  </si>
  <si>
    <t>02943</t>
  </si>
  <si>
    <t>OSTATNÍ POŽADAVKY - VYPRACOVÁNÍ RDS</t>
  </si>
  <si>
    <t>RDS se zohledněním technologických postupů zhotovitele, aktualizace DPS, výkresy výztuže úložných prahů opěr, výkres zábradlí jako podklad pro VTD.</t>
  </si>
  <si>
    <t>02944</t>
  </si>
  <si>
    <t>OSTAT POŽADAVKY - DOKUMENTACE SKUTEČ PROVEDENÍ V DIGIT FORMĚ</t>
  </si>
  <si>
    <t>DSPS na základě zaměřební skutečného provedení včetně zapracování změn během výstavby</t>
  </si>
  <si>
    <t>Položka zahrnuje: _x000d_
- kompletní zeměměřičské práce a činnosti spojené se zaměřením a vyhotovením všech dokončených dílčích částí stavby, včetně po celkovém dokončení stavby zakrytých částí. Vyhotovení geodetické dokumentace skutečného provedení, svojí podrobností, obsahem, přesností, náležitostmi, formou prezentace musí být v souladu s požadavky, vycházející s aktuálně platné legislativy. _x000d_
Položka nezahrnuje: _x000d_
- x</t>
  </si>
  <si>
    <t>02945</t>
  </si>
  <si>
    <t>OSTAT POŽADAVKY - GEOMETRICKÝ PLÁN</t>
  </si>
  <si>
    <t>HM</t>
  </si>
  <si>
    <t>včetně zápisu na katastr</t>
  </si>
  <si>
    <t xml:space="preserve">Položka zahrnuje:       _x000d_
- zajištění všech dostupných podkladů pro vyhotovení geometrického plánu investorem_x000d_
- polní práce spojené s vyhotovením geometrického plánu_x000d_
- výpočetní a grafické kancelářské práce spojené s vyhotovením geometrického plánu_x000d_
- autorizace výsledného elaborátu geometrického plánu Autorizovaným Zeměměřičským Inženýrem (AZI) _x000d_
- zajištění formální a technické kontroly, včetně potvrzení geometrického plánu místně příslušným katastrálním pracovištěm</t>
  </si>
  <si>
    <t>02953</t>
  </si>
  <si>
    <t>OSTATNÍ POŽADAVKY - HLAVNÍ MOSTNÍ PROHLÍDKA</t>
  </si>
  <si>
    <t>1.HMP osobou s platným oprávněním_x000d_
první hlavní mostní prohlídka nového mostu po úplném dokončení, zahájena před uvedením do provozu.</t>
  </si>
  <si>
    <t>Položka zahrnuje :_x000d_
- úkony dle ČSN 73 6221_x000d_
- provedení hlavní mostní prohlídky oprávněnou fyzickou nebo právnickou osobou_x000d_
- vyhotovení záznamu (protokolu), který jednoznačně definuje stav mostu_x000d_
Položka nezahrnuje:_x000d_
- x</t>
  </si>
  <si>
    <t>02990</t>
  </si>
  <si>
    <t>OSTATNÍ POŽADAVKY - INFORMAČNÍ TABULE</t>
  </si>
  <si>
    <t>umístění a obsah upřesní TDS na základě požadavků investora a zhotovitele</t>
  </si>
  <si>
    <t>Položka zahrnuje:_x000d_
- dodání a osazení informačních tabulí v předepsaném provedení a množství s obsahem předepsaným zadavatelem_x000d_
- veškeré nosné a upevňovací konstrukce_x000d_
- základové konstrukce včetně nutných zemních prací_x000d_
- demontáž a odvoz po skončení platnosti_x000d_
- případně nutné opravy poškozených čátí během platnosti_x000d_
Položka nezahrnuje:_x000d_
- x</t>
  </si>
  <si>
    <t>03100</t>
  </si>
  <si>
    <t>ZAŘÍZENÍ STAVENIŠTĚ - ZŘÍZENÍ, PROVOZ, DEMONTÁŽ</t>
  </si>
  <si>
    <t xml:space="preserve">rozsah dle potřeb zhotovitele, zahrnuje mobilní buňku, oplocení, zábrany proti vstupu, mobilní WC, prostory pro skládku materiálu, apod_x000d_
Kompletní zařízení staveniště pro celou stavby a ODSTRANĚNÍ do 1 týdne po ukončení stavby . Položka zahrnuje např. náklady spojené s PROVIZORNÍMI STAVENIŠTNÍMI KOMUNIKACEMI, oplocením  staveniště, vstupem a vjezdem na zařízení staveniště, ochranou stávajících realizovaných konstrukcí, ochrana dlažby, staveništní přípojky vody, kanalizace, elektrické energie, zajištění dodávky elektrické energie, kancelářské plochy pro potřeby zhotovitele a zástupce investora, sociální zařízení, zajištění skladovacích ploch a prostor pro potřeby stavby. Komplexní ostrahu a zabezpečení staveniště. Monitoring vlivu stavby na okolní prostředí (hluk, prašnost, doprava, ). Zahrnuje  POPLATKY A NÁKLADY SPOJENÉ SE ZÁBOREM VEŘEJNÉHO A SOUKORMÉHO PROSTRANSTVÍ A ZABEZPEČENÍ PRACOVIŠTĚ.  Poplatky a náklady za spotřebované energie, plyn a vodu atd. v době výstavby až do předání díla.  Zajištění údržby veřejných komunikací a komunikací pro pěší v průběhu celé stavby ZAJIŠTĚNÍ ČISTOTY OKOLNÍCH KOMUNIKACÍ BĚHEM STAVBY,</t>
  </si>
  <si>
    <t>Položka zahrnuje:_x000d_
 objednatelem povolené náklady na pořízení (event. pronájem), provozování, udržování a likvidaci zhotovitelova zařízení_x000d_
Položka nezahrnuje:_x000d_
- x</t>
  </si>
  <si>
    <t>1</t>
  </si>
  <si>
    <t>Zemní práce</t>
  </si>
  <si>
    <t>12273</t>
  </si>
  <si>
    <t>ODKOPÁVKY A PROKOPÁVKY OBECNÉ TŘ. I</t>
  </si>
  <si>
    <t>M3</t>
  </si>
  <si>
    <t>odtěžení terénu na předpolích lávky</t>
  </si>
  <si>
    <t>1.0*1.0*2.2*2 = 4,400 [A]</t>
  </si>
  <si>
    <t xml:space="preserve">Položka zahrnuje:_x000d_
- vodorovnou a svislou dopravu, přemístění, přeložení, manipulace s výkopkem_x000d_
- kompletní provedení vykopávky nezapažené i zapažené_x000d_
- ošetření výkopiště po celou dobu práce v něm vč. klimatických opatření_x000d_
- ztížení vykopávek v blízkosti podzemního vedení, konstrukcí a objektů vč. jejich dočasného zajištění_x000d_
- ztížení pod vodou, v okolí výbušnin, ve stísněných prostorech a pod._x000d_
- příplatek za lepivost_x000d_
- těžení po vrstvách, pásech a po jiných nutných částech (figurách)_x000d_
- čerpání vody vč. čerpacích jímek, potrubí a pohotovostní čerpací soupravy (viz ustanovení k pol. 1151,2)_x000d_
- potřebné snížení hladiny podzemní vody_x000d_
- těžení a rozpojování jednotlivých balvanů_x000d_
- vytahování a nošení výkopku_x000d_
- svahování a přesvah. svahů do konečného tvaru, výměna hornin v podloží a v pláni znehodnocené klimatickými vlivy_x000d_
- ruční vykopávky, odstranění kořenů a napadávek_x000d_
- pažení, vzepření a rozepření vč. přepažování (vyjma pažení záporového a štětových stěn)_x000d_
- úpravu, ochranu a očištění dna, základové spáry, stěn a svahů_x000d_
- zhutnění podloží, případně i svahů vč. svahování_x000d_
- zřízení stupňů v podloží a lavic na svazích, není-li pro tyto práce zřízena samostatná položka_x000d_
- udržování výkopiště a jeho ochrana proti vodě_x000d_
- odvedení nebo obvedení vody v okolí výkopiště a ve výkopišti_x000d_
- třídění výkopku_x000d_
- veškeré pomocné konstrukce umožňující provedení vykopávky (příjezdy, sjezdy, nájezdy, lešení, podpěr. konstr., přemostění, zpevněné plochy, zakrytí a pod.)_x000d_
Položka nezahrnuje:_x000d_
-  uložení zeminy (na skládku, do násypu) ani poplatky za skládku, vykazují se v položce č.0141**</t>
  </si>
  <si>
    <t>12573</t>
  </si>
  <si>
    <t>VYKOPÁVKY ZE ZEMNÍKŮ A SKLÁDEK TŘ. I</t>
  </si>
  <si>
    <t>vykopávka z deponie pro zpětné použití</t>
  </si>
  <si>
    <t>Položka zahrnuje:_x000d_
- vodorovnou a svislou dopravu, přemístění, přeložení, manipulace s výkopkem_x000d_
- kompletní provedení vykopávky nezapažené i zapažené_x000d_
- ošetření výkopiště po celou dobu práce v něm vč. klimatických opatření_x000d_
- ztížení vykopávek v blízkosti podzemního vedení, konstrukcí a objektů vč. jejich dočasného zajištění_x000d_
- ztížení pod vodou, v okolí výbušnin, ve stísněných prostorech a pod._x000d_
- příplatek za lepivost_x000d_
- těžení po vrstvách, pásech a po jiných nutných částech (figurách)_x000d_
- čerpání vody vč. čerpacích jímek, potrubí a pohotovostní čerpací soupravy (viz ustanovení k pol. 1151,2)_x000d_
- potřebné snížení hladiny podzemní vody_x000d_
- těžení a rozpojování jednotlivých balvanů_x000d_
- vytahování a nošení výkopku_x000d_
- ruční vykopávky, odstranění kořenů a napadávek_x000d_
- pažení, vzepření a rozepření vč. přepažování (vyjma pažení záporového a štětových stěn)_x000d_
- úpravu, ochranu a očištění dna, základové spáry, stěn a svahů_x000d_
- udržování výkopiště a jeho ochrana proti vodě_x000d_
- odvedení nebo obvedení vody v okolí výkopiště a ve výkopišti_x000d_
- třídění výkopku_x000d_
- veškeré pomocné konstrukce umožňující provedení vykopávky (příjezdy, sjezdy, nájezdy, lešení, podpěr. konstr., přemostění, zpevněné plochy, zakrytí a pod.)_x000d_
Položka nezahrnuje:_x000d_
- práce spojené s otvírkou zemníku</t>
  </si>
  <si>
    <t>17120</t>
  </si>
  <si>
    <t>ULOŽENÍ SYPANINY DO NÁSYPŮ A NA SKLÁDKY BEZ ZHUTNĚNÍ</t>
  </si>
  <si>
    <t>vytěžený materiál z předpolí lávky</t>
  </si>
  <si>
    <t xml:space="preserve">Položka zahrnuje:_x000d_
- kompletní provedení zemní konstrukce do předepsaného tvaru_x000d_
- ošetření úložiště po celou dobu práce v něm vč. klimatických opatření_x000d_
- ztížení v okolí vedení, konstrukcí a objektů a jejich dočasné zajištění_x000d_
- ztížení provádění ve ztížených podmínkách a stísněných prostorech_x000d_
- ztížené ukládání sypaniny pod vodu_x000d_
- ukládání po vrstvách a po jiných nutných částech (figurách) vč. dosypávek_x000d_
- spouštění a nošení materiálu_x000d_
- úprava, očištění a ochrana podloží a svahů_x000d_
- svahování, uzavírání povrchů svahů_x000d_
- udržování úložiště a jeho ochrana proti vodě_x000d_
- odvedení nebo obvedení vody v okolí úložiště a v úložišti_x000d_
- veškeré  pomocné konstrukce umožňující provedení  zemní konstrukce  (příjezdy,  sjezdy,  nájezdy, lešení, podpěrné konstrukce, přemostění, zpevněné plochy, zakrytí a pod.)_x000d_
Položka nezahrnuje:_x000d_
- x</t>
  </si>
  <si>
    <t>17411</t>
  </si>
  <si>
    <t>ZÁSYP JAM A RÝH ZEMINOU SE ZHUTNĚNÍM</t>
  </si>
  <si>
    <t>zásypy za opěrami, obsypy závěrné zídky</t>
  </si>
  <si>
    <t xml:space="preserve">Položka zahrnuje:_x000d_
- kompletní provedení zemní konstrukce vč. výběru vhodného materiálu_x000d_
- úprava  ukládaného  materiálu  vlhčením,  tříděním,  promícháním  nebo  vysoušením,  příp. jiné úpravy za účelem zlepšení jeho  mech. vlastností_x000d_
- hutnění i různé míry hutnění _x000d_
- ošetření úložiště po celou dobu práce v něm vč. klimatických opatření_x000d_
- ztížení v okolí vedení, konstrukcí a objektů a jejich dočasné zajištění_x000d_
- ztížení provádění vč. hutnění ve ztížených podmínkách a stísněných prostorech_x000d_
- ztížené ukládání sypaniny pod vodu_x000d_
- ukládání po vrstvách a po jiných nutných částech (figurách) vč. dosypávek_x000d_
- spouštění a nošení materiálu_x000d_
- výměna částí zemní konstrukce znehodnocené klimatickými vlivy_x000d_
- ruční hutnění_x000d_
- udržování úložiště a jeho ochrana proti vodě_x000d_
- odvedení nebo obvedení vody v okolí úložiště a v úložišti_x000d_
- veškeré  pomocné konstrukce umožňující provedení  zemní konstrukce  (příjezdy,  sjezdy,  nájezdy, lešení, podpěrné konstrukce, přemostění, zpevněné plochy, zakrytí a pod.)_x000d_
Položka nezahrnuje:_x000d_
- x</t>
  </si>
  <si>
    <t>18221</t>
  </si>
  <si>
    <t>ROZPROSTŘENÍ ORNICE VE SVAHU V TL DO 0,10M</t>
  </si>
  <si>
    <t>10.0*2 = 20,000 [A]</t>
  </si>
  <si>
    <t>Položka zahrnuje:_x000d_
- nutné přemístění ornice z dočasných skládek vzdálených do 50m_x000d_
- rozprostření ornice v předepsané tloušťce ve svahu přes 1:5_x000d_
Položka nezahrnuje:_x000d_
- x</t>
  </si>
  <si>
    <t>18241</t>
  </si>
  <si>
    <t>ZALOŽENÍ TRÁVNÍKU RUČNÍM VÝSEVEM</t>
  </si>
  <si>
    <t>Položka zahrnuje:_x000d_
- dodání předepsané travní směsi, její výsev na ornici, zalévání, první pokosení, to vše bez ohledu na sklon terénu_x000d_
Položka nezahrnuje:_x000d_
- x</t>
  </si>
  <si>
    <t>2</t>
  </si>
  <si>
    <t>Základy</t>
  </si>
  <si>
    <t>262613</t>
  </si>
  <si>
    <t>VRTY PRO INJEKTÁŽ A MONITOR V PODZEMÍ DO 12M TŘ VI D DO 25MM</t>
  </si>
  <si>
    <t>M</t>
  </si>
  <si>
    <t>vrty do betonu pro kotvení vrubových kloubů,_x000d_
včetně chemické kotvy</t>
  </si>
  <si>
    <t>4*2*0.3 = 2,400 [A]</t>
  </si>
  <si>
    <t>Položky zahrnuje:_x000d_
- vlastní vrt_x000d_
- všechny potřebné pomocné práce a konstrukce (spotřeba vody při vrtání s vodním výplachem, vyčištění vrtu stlačeným vzduchem, lešení a pracovní plošiny a pod.)_x000d_
- polohu vrtů, jejich průměr, délku, případné vrtání s výpažnicí a její specifikaci určuje zadávací dokumentace_x000d_
- platí i pro event. provádění jádrových vrtů._x000d_
Položka nezahrnuje:_x000d_
- x</t>
  </si>
  <si>
    <t>3</t>
  </si>
  <si>
    <t>Svislé konstrukce</t>
  </si>
  <si>
    <t>333325</t>
  </si>
  <si>
    <t>MOSTNÍ OPĚRY A KŘÍDLA ZE ŽELEZOVÉHO BETONU DO C30/37</t>
  </si>
  <si>
    <t>koncové příčníky</t>
  </si>
  <si>
    <t>0.75*0.8*2*1.8 = 2,160 [A]</t>
  </si>
  <si>
    <t xml:space="preserve">Položka zahrnuje:_x000d_
- dodání  čerstvého  betonu  (betonové  směsi)  požadované  kvality,  jeho  uložení  do požadovaného tvaru při jakékoliv hustotě výztuže, konzistenci čerstvého betonu a způsobu hutnění, ošetření a ochranu betonu,_x000d_
- zhotovení nepropustného, mrazuvzdorného betonu a betonu požadované trvanlivosti a vlastností, užití potřebných přísad a technologií výroby betonu,_x000d_
- zřízení pracovních a dilatačních spar, včetně potřebných úprav, výplně, vložek, opracování, očištění a ošetření,_x000d_
- bednění  požadovaných  konstr. (i ztracené) s úpravou  dle požadované  kvality povrchu betonu, včetně odbedňovacích a odskružovacích prostředků, nátěrů zabraňujících soudržnosti betonu a bednění,_x000d_
- podpěrné  konstr. (skruže) a lešení všech druhů pro bednění,  vč. ochranných a bezpečnostních opatření a základů těchto konstrukcí a lešení,_x000d_
- vytvoření kotevních čel, kapes, nálitků a sedel, zřízení  všech  požadovaných  otvorů,  výklenků, prostupů, dutin, drážek a pod., vč. ztížení práce a úprav  kolem nich,_x000d_
- úpravy pro osazení výztuže, doplňkových konstrukcí a vybavení,_x000d_
- úpravy povrchu pro položení požadované izolace, povlaků a nátěrů, případně vyspravení,_x000d_
- ztížení práce u kabelových a injektážních trubek a ostatních zařízení osazovaných do betonu,_x000d_
- konstrukce betonových kloubů, upevnění kotevních prvků a doplňkových konstrukcí,_x000d_
- nátěry zabraňující soudržnost betonu a bednění,_x000d_
- výplň, těsnění  a tmelení spar a spojů,_x000d_
- opatření  povrchů  betonu  izolací  proti zemní vlhkosti v částech, kde přijdou do styku se zeminou nebo kamenivem,_x000d_
- případné zřízení spojovací vrstvy u základů,_x000d_
- úpravy pro osazení zařízení ochrany konstrukce proti vlivu bludných proudů,_x000d_
Položka nezahrnuje:_x000d_
- dodání a osazení výztuže</t>
  </si>
  <si>
    <t>333365</t>
  </si>
  <si>
    <t>VÝZTUŽ MOSTNÍCH OPĚR A KŘÍDEL Z OCELI 10505, B500B</t>
  </si>
  <si>
    <t>T</t>
  </si>
  <si>
    <t>0.75*0.8*2*1.8*0,025*7,85 = 0,424 [A]</t>
  </si>
  <si>
    <t>Položka zahrnuje:_x000d_
- veškerý materiál, výrobky a polotovary, včetně mimostaveništní a vnitrostaveništní dopravy (rovněž přesuny), včetně naložení a složení, případně s uložením_x000d_
- dodání betonářské výztuže v požadované kvalitě, stříhání, řezání, ohýbání a spojování do všech požadovaných tvarů (vč. armakošů) a uložení s požadovaným zajištěním polohy a krytí výztuže betonem,_x000d_
- veškeré svary nebo jiné spoje výztuže,_x000d_
- pomocné konstrukce a práce pro osazení a upevnění výztuže,_x000d_
- zednické výpomoci pro montáž betonářské výztuže,_x000d_
- úpravy výztuže pro osazení doplňkových konstrukcí,_x000d_
- ochranu výztuže do doby jejího zabetonování,_x000d_
- úpravy výztuže pro zřízení železobetonových kloubů, kotevních prvků, závěsných ok a doplňkových konstrukcí,_x000d_
- veškerá opatření pro zajištění soudržnosti výztuže a betonu,_x000d_
- vodivé propojení výztuže, které je součástí ochrany konstrukce proti vlivům bludných proudů, vyvedení do měřících skříní nebo míst pro měření bludných proudů (vlastní měřící skříně se uvádějí položkami SD 74),_x000d_
- povrchovou antikorozní úpravu výztuže,_x000d_
- separaci výztuže,_x000d_
- osazení měřících zařízení a úpravy pro ně,_x000d_
- osazení měřících skříní nebo míst pro měření bludných proudů._x000d_
Položka nezahrnuje:_x000d_
- x</t>
  </si>
  <si>
    <t>4</t>
  </si>
  <si>
    <t>Vodorovné konstrukce</t>
  </si>
  <si>
    <t>421951</t>
  </si>
  <si>
    <t>MOSTOVKY A PODLAHY ZE DŘEVA TRVALÉ</t>
  </si>
  <si>
    <t>dubová mostovka tl. 60mm, prořezy 10%</t>
  </si>
  <si>
    <t>0.06*1.80*10.5*1.1 = 1,247 [A]</t>
  </si>
  <si>
    <t xml:space="preserve">Položka zahrnuje:_x000d_
- dílenskou dokumentaci, včetně technologického předpisu spojování,_x000d_
- dodání  materiálu  v požadované kvalitě a výroba konstrukce (včetně  pomůcek,  přípravků a prostředků pro výrobu) bez ohledu na náročnost a její hmotnost,_x000d_
- dodání spojovacího materiálu,_x000d_
- zřízení  montážních  a  dilatačních  spojů,  spar, včetně potřebných úprav, vložek, opracování, očištění a ošetření,_x000d_
- podpěr. konstr. a lešení všech druhů pro montáž konstrukcí i doplňkových, včetně požadovaných otvorů, ochranných a bezpečnostních opatření a základů pro tyto konstrukce a lešení,_x000d_
- montáž konstrukce na staveništi, včetně montážních prostředků a pomůcek a zednických výpomocí,                              _x000d_
- výplň, těsnění a tmelení spar a spojů,_x000d_
- všechny druhy ocelového kotvení,_x000d_
- dílenskou přejímku a montážní prohlídku, včetně požadovaných dokladů,_x000d_
- zřízení kotevních otvorů nebo jam, nejsou-li částí jiné konstrukce,_x000d_
- osazení kotvení nebo přímo částí konstrukce do podpůrné konstrukce nebo do zeminy,_x000d_
- výplň kotevních otvorů  (příp.  podlití  patních  desek) maltou,  betonem  nebo  jinou speciální hmotou, vyplnění jam zeminou,_x000d_
- veškeré úpravy dřeva pro zlepšení jeho užitných vlastností (impregnace, zpevňování a pod.),_x000d_
- zvláštní spojovací prostředky, rozebíratelnost konstrukce,_x000d_
Položka nezahrnuje:_x000d_
- x</t>
  </si>
  <si>
    <t>42417A</t>
  </si>
  <si>
    <t>MOSTNÍ NOSNÍKY Z OCELI S 235</t>
  </si>
  <si>
    <t>nosník HEB200 (ocel S235), včetně příčníků UPE 160 _x000d_
včetně povrchové úpravy dle TKP19b_x000d_
osazení nosníků včetně podskružení konstrukce a nutných zařízení pro osazení</t>
  </si>
  <si>
    <t>2*11.6*0.063+4*1.4*0.019+11.6*0.05*0.005*7.85+(0.3*0.2+0.1*0.25)*0.008*7.85*2*6 = 1,655 [A]</t>
  </si>
  <si>
    <t xml:space="preserve">Položka zahrnuje:_x000d_
- dílenskou dokumentaci, včetně technologického předpisu spojování,_x000d_
- dodání  materiálu  v požadované kvalitě a výroba konstrukce (včetně  pomůcek,  přípravků a prostředků pro výrobu) bez ohledu na náročnost a její hmotnost,_x000d_
- dodání spojovacího materiálu,_x000d_
- zřízení  montážních  a  dilatačních  spojů,  spar, včetně potřebných úprav, vložek, opracování, očištění a ošetření,_x000d_
- podpěr. konstr. a lešení všech druhů pro montáž konstrukcí i doplňkových, včetně požadovaných otvorů, ochranných a bezpečnostních opatření a základů pro tyto konstrukce a lešení,_x000d_
- montáž konstrukce na staveništi, včetně montážních prostředků a pomůcek a zednických výpomocí,                              _x000d_
- výplň, těsnění a tmelení spar a spojů,_x000d_
- všechny druhy ocelového kotvení,_x000d_
- dílenskou přejímku a montážní prohlídku, včetně požadovaných dokladů,_x000d_
- zřízení kotevních otvorů nebo jam, nejsou-li částí jiné konstrukce,_x000d_
- osazení kotvení nebo přímo částí konstrukce do podpůrné konstrukce nebo do zeminy,_x000d_
- výplň kotevních otvorů  (příp.  podlití  patních  desek) maltou,  betonem  nebo  jinou speciální hmotou, vyplnění jam zeminou,_x000d_
- veškeré druhy protikorozní ochrany a nátěry konstrukcí,_x000d_
- zvláštní spojovací prostředky, rozebíratelnost konstrukce,_x000d_
- ochranná opatření před účinky bludných proudů_x000d_
- ochranu před přepětím._x000d_
Položka nezahrnuje:_x000d_
- x</t>
  </si>
  <si>
    <t>42838</t>
  </si>
  <si>
    <t>KLOUB ZE ŽELEZOBETONU VČET VÝZTUŽE</t>
  </si>
  <si>
    <t>nové vrubové klouby na opěrách</t>
  </si>
  <si>
    <t>2*2.0 = 4,000 [A]</t>
  </si>
  <si>
    <t xml:space="preserve">Položka zahrnuje:_x000d_
- pouze zhotovení kloubu (zřízení a odstranění vložky pro pérové a vrubové klouby a pod.)_x000d_
Položka nezahrnuje:_x000d_
- beton a výztuž,  musí být zahrnuto v příslušných konstrukčních částech_x000d_
- beton a výztuž samostatného kloubu (např. kyvné sloupečky) se zařazují jako vodorovná konstrukce.</t>
  </si>
  <si>
    <t>451312</t>
  </si>
  <si>
    <t>PODKLADNÍ A VÝPLŇOVÉ VRSTVY Z PROSTÉHO BETONU C12/15</t>
  </si>
  <si>
    <t>podkladní beton pod drenáží</t>
  </si>
  <si>
    <t>0.5*0.2*3.0*2 = 0,600 [A]</t>
  </si>
  <si>
    <t xml:space="preserve">Položka zahrnuje:_x000d_
- dodání  čerstvého  betonu  (betonové  směsi)  požadované  kvality,  jeho  uložení  do požadovaného tvaru při jakékoliv hustotě výztuže, konzistenci čerstvého betonu a způsobu hutnění, ošetření a ochranu betonu,_x000d_
- zhotovení nepropustného, mrazuvzdorného betonu a betonu požadované trvanlivosti a vlastností, užití potřebných přísad a technologií výroby betonu,_x000d_
- zřízení pracovních a dilatačních spar, včetně potřebných úprav, výplně, vložek, opracování, očištění a ošetření,_x000d_
- bednění  požadovaných  konstr. (i ztracené) s úpravou  dle požadované  kvality povrchu betonu, včetně odbedňovacích a odskružovacích prostředků, nátěrů zabraňujících soudržnosti betonu a bednění,_x000d_
- podpěrné  konstr. (skruže) a lešení všech druhů pro bednění,  vč. ochranných a bezpečnostních opatření a základů těchto konstrukcí a lešení,_x000d_
- vytvoření kotevních čel, kapes, nálitků a sedel, zřízení  všech  požadovaných  otvorů,  výklenků, prostupů, dutin, drážek a pod., vč. ztížení práce a úprav  kolem nich,_x000d_
- úpravy pro osazení výztuže, doplňkových konstrukcí a vybavení,_x000d_
- úpravy povrchu pro položení požadované izolace, povlaků a nátěrů, případně vyspravení,_x000d_
- ztížení práce u kabelových a injektážních trubek a ostatních zařízení osazovaných do betonu,_x000d_
- konstrukce betonových kloubů, upevnění kotevních prvků a doplňkových konstrukcí,_x000d_
- nátěry zabraňující soudržnost betonu a bednění,_x000d_
- výplň, těsnění  a tmelení spar a spojů,_x000d_
- opatření  povrchů  betonu  izolací  proti zemní vlhkosti v částech, kde přijdou do styku se zeminou nebo kamenivem,_x000d_
- případné zřízení spojovací vrstvy u základů,_x000d_
- úpravy pro osazení zařízení ochrany konstrukce proti vlivu bludných proudů,_x000d_
Položka nezahrnuje:_x000d_
- x</t>
  </si>
  <si>
    <t>5</t>
  </si>
  <si>
    <t>Komunikace</t>
  </si>
  <si>
    <t>56333</t>
  </si>
  <si>
    <t>VOZOVKOVÉ VRSTVY ZE ŠTĚRKODRTI TL. DO 150MM</t>
  </si>
  <si>
    <t>1,5*1,9*2 = 5,700 [A]</t>
  </si>
  <si>
    <t>Položka zahrnuje:_x000d_
- dodání kameniva předepsané kvality a zrnitosti_x000d_
- rozprostření a zhutnění vrstvy v předepsané tloušťce_x000d_
- zřízení vrstvy bez rozlišení šířky, pokládání vrstvy po etapách_x000d_
Položka nezahrnuje:_x000d_
- postřiky, nátěry</t>
  </si>
  <si>
    <t>582611</t>
  </si>
  <si>
    <t>KRYTY Z BETON DLAŽDIC SE ZÁMKEM ŠEDÝCH TL 60MM DO LOŽE Z KAM</t>
  </si>
  <si>
    <t>dlažba na předpolích lávky</t>
  </si>
  <si>
    <t>Položka zahrnuje:_x000d_
- dodání dlažebního materiálu v požadované kvalitě, dodání materiálu pro předepsané lože v tloušťce předepsané dokumentací a pro předepsanou výplň spar_x000d_
- očištění podkladu_x000d_
- uložení dlažby dle předepsaného technologického předpisu včetně předepsané podkladní vrstvy a předepsané výplně spar_x000d_
- zřízení vrstvy bez rozlišení šířky, pokládání vrstvy po etapách _x000d_
- úpravu napojení, ukončení podél obrubníků, dilatačních zařízení, odvodňovacích proužků, odvodňovačů, vpustí, šachet a pod., nestanoví-li zadávací dokumentace jinak_x000d_
Položka nezahrnuje:_x000d_
- postřiky, nátěry_x000d_
- těsnění podél obrubníků, dilatačních zařízení, odvodňovacích proužků, odvodňovačů, vpustí, šachet a pod.</t>
  </si>
  <si>
    <t>7</t>
  </si>
  <si>
    <t>Přidružená stavební výroba</t>
  </si>
  <si>
    <t>711212</t>
  </si>
  <si>
    <t>IZOLACE ZVLÁŠT KONSTR PROTI ZEM VLHK ASFALT PÁSY</t>
  </si>
  <si>
    <t>NAIP na závěrných zídkách a na ocelových nosnících</t>
  </si>
  <si>
    <t>1.1*2.0*2+10.5*0.35*2 = 11,750 [A]</t>
  </si>
  <si>
    <t xml:space="preserve">Položka zahrnuje:_x000d_
- dodání předepsaného izolačního materiálu_x000d_
- očištění a ošetření podkladu, zadávací dokumentace může zahrnout i případné vyspravení_x000d_
- zřízení izolace jako kompletního povlaku, případně komplet. soustavy nebo systému podle příslušného  technolog. předpisu_x000d_
- zřízení izolace i jednotlivých vrstev po etapách, včetně pracovních spár a spojů_x000d_
- úprava u okrajů, rohů, hran, dilatačních i pracovních spojů, kotev, obrubníků, dilatačních zařízení, odvodnění, otvorů, neizolovaných míst a pod._x000d_
- zajištění odvodnění povrchu izolace, včetně odvodnění nejnižších míst, pokud dokumentace pro zadání stavby nestanoví jinak_x000d_
- ochrana izolace do doby zřízení definitivní ochranné vrstvy nebo konstrukce_x000d_
- úprava, očištění a ošetření prostoru kolem izolace_x000d_
- provedení požadovaných zkoušek_x000d_
Položka nezahrnuje:_x000d_
- ochranné vrstvy, např. geotextilii</t>
  </si>
  <si>
    <t>8</t>
  </si>
  <si>
    <t>Potrubí</t>
  </si>
  <si>
    <t>875332</t>
  </si>
  <si>
    <t>POTRUBÍ DREN Z TRUB PLAST DN DO 150MM DĚROVANÝCH</t>
  </si>
  <si>
    <t>drenáže za opěrami DN 150, včetně obsypu z šd 16-32</t>
  </si>
  <si>
    <t>4.0*2 = 8,000 [A]</t>
  </si>
  <si>
    <t xml:space="preserve">Položka zahrnuje:_x000d_
- výrobní dokumentaci (včetně technologického předpisu)_x000d_
- dodání veškerého trubního a pomocného materiálu (trouby, trubky, tvarovky, spojovací a těsnící materiál a pod.), podpěrných, závěsných a upevňovacích prvků, včetně potřebných úprav_x000d_
- úprava a příprava podkladu a podpěr, očištění a ošetření podkladu a podpěr_x000d_
- zřízení plně funkčního potrubí, kompletní soustavy, podle příslušného technologického předpisu (bez ohledu na sklon)_x000d_
- zřízení potrubí i jednotlivých částí po etapách, včetně pracovních spar a spojů, pracovního zaslepení konců a pod._x000d_
- úprava prostupů, průchodů  šachtami a komorami, okolí podpěr a vyústění, zaústění, napojení, vyvedení a upevnění odpad. výustí_x000d_
- ochrana potrubí nátěrem (vč. úpravy povrchu), případně izolací, nejsou-li tyto práce předmětem jiné položky_x000d_
- úprava, očištění a ošetření prostoru kolem potrubí_x000d_
- položky platí pro práce prováděné v prostoru zapaženém i nezapaženém a i v kolektorech, chráničkách_x000d_
- položky zahrnují i práce spojené s nutnými obtoky, převáděním a čerpáním vody_x000d_
Položka nezahrnuje:_x000d_
- x</t>
  </si>
  <si>
    <t>9</t>
  </si>
  <si>
    <t>Ostatní konstrukce a práce</t>
  </si>
  <si>
    <t>9112D1</t>
  </si>
  <si>
    <t>ZÁBRADLÍ MOSTNÍ S VÝPNÍ ZE SÍTÍ - DODÁVKA A MONTÁŽ</t>
  </si>
  <si>
    <t>žárově zinkované zábradlí s nátěry dle PD sklopné, výplň do rámů s výplní z pletiva (bude upřesněno ve VTD)</t>
  </si>
  <si>
    <t>2*12.1 = 24,200 [A]</t>
  </si>
  <si>
    <t>Položka zahrnuje:_x000d_
- kompletní dodávku všech dílů zábradlí včetně předepsané povrchové úpravy_x000d_
- montáž a osazení zábradlí včetně kotvení dle zadávací dokumentace, t.j. kotevní desky, případné nivelační hmoty pod kotevní desky, kotvy a spojovací materiál, vrty a zálivku_x000d_
Položka nezahrnuje:_x000d_
- x</t>
  </si>
  <si>
    <t>917211</t>
  </si>
  <si>
    <t>ZÁHONOVÉ OBRUBY Z BETONOVÝCH OBRUBNÍKŮ ŠÍŘ 50MM</t>
  </si>
  <si>
    <t>4*2 = 8,000 [A]</t>
  </si>
  <si>
    <t>Položka zahrnuje:_x000d_
- dodání a pokládku betonových obrubníků o rozměrech předepsaných zadávací dokumentací_x000d_
- betonové lože i boční betonovou opěrku_x000d_
Položka nezahrnuje:_x000d_
- x</t>
  </si>
  <si>
    <t>93610</t>
  </si>
  <si>
    <t>DROBNÉ DOPLŇK KONSTR DŘEVĚNÉ</t>
  </si>
  <si>
    <t>madla zábradlí (lepená/dubová????)</t>
  </si>
  <si>
    <t>0.12*0.09*12.2*2 = 0,264 [A]</t>
  </si>
  <si>
    <t xml:space="preserve">Položka zahrnuje:_x000d_
- dílenská dokumentace, včetně technologického předpisu spojování_x000d_
- dodání dřeva v požadované kvalitě a výroba konstrukce (vč. pomůcek,  přípravků a prostředků pro výrobu) bez ohledu na náročnost a její objem, dílenská montáž, montážní dokumentace_x000d_
- dodání spojovacího materiálu_x000d_
- zřízení montážních a dilatačních  spojů, spar, včetně potřebných úprav, vložek, opracování, očištění a ošetření_x000d_
- podpěr. konstr. a lešení všech druhů pro montáž konstrukcí i doplňkových, včetně  požadovaných  otvorů, ochranných a bezpečnostních opatření a základů pro tyto konstrukce a lešení_x000d_
- jakákoliv doprava a manipulace dílců a montážních sestav, včetně dopravy konstrukce z výrobny na stavbu_x000d_
- montáž konstrukce na stavbě, včetně montážních prostředků a pomůcek a zednických výpomocí_x000d_
- výplň, těsnění a tmelení spar a spojů_x000d_
- čištění konstrukce a odstranění všech vrubů (vrypy, otlačeniny a pod.)_x000d_
- veškeré druhy opracování povrchů, včetně úprav pod nátěry a pod izolaci_x000d_
- veškeré druhy dílenských základů a základních nátěrů a povlaků_x000d_
- všechny druhy ocelového kotvení_x000d_
- dílenskou přejímku a montážní prohlídku, včetně požadovaných dokladů_x000d_
- zřízení kotevních otvorů nebo jam, nejsou-li částí jiné konstrukce, jejich úpravy, očištění a ošetření_x000d_
- osazení kotvení nebo přímo částí konstrukce do podpůrné konstrukce nebo do zeminy_x000d_
- výplň  kotevních  otvorů (případně podlití patních desek) maltou, betonem nebo jinou speciální hmotou, vyplnění jam zeminou_x000d_
- ošetření kotevní oblasti proti vzniku trhlin, vlivu povětrnosti a pod._x000d_
- osazení značek, včetně jejich zaměření_x000d_
- veškeré úpravy dřeva pro zlepšení jeho užitných vlastností - např. impregnace, zpevňování a pod. (pokud je předepsáno v dokumentaci pro zadání stavby)_x000d_
- veškeré druhy povrchových úprav (pokud je předepsáno v dokumentaci pro zadání stavby)_x000d_
- zvláštní spojové prostředky, rozebíratelnost konstrukce (pokud je předepsáno v dokumentaci pro zadání stavby)_x000d_
- osazení měřících zařízení a úprav pro ně (pokud je předepsáno v dokumentaci pro zadání stavby)_x000d_
Položka nezahrnuje:_x000d_
- x</t>
  </si>
  <si>
    <t>936502</t>
  </si>
  <si>
    <t>DROBNÉ DOPLŇK KONSTR KOVOVÉ POZINK</t>
  </si>
  <si>
    <t>KG</t>
  </si>
  <si>
    <t>zavětrovací dopínatelná táhla, včetně kotevních plechů</t>
  </si>
  <si>
    <t>2*2.5*5.0 = 25,000 [A]</t>
  </si>
  <si>
    <t xml:space="preserve">Položka zahrnuje:_x000d_
- dílenská dokumentace, včetně technologického předpisu spojování_x000d_
- dodání  materiálu  v požadované kvalitě a výroba konstrukce i dílenská (včetně  pomůcek,  přípravků a prostředků pro výrobu) bez ohledu na náročnost a její hmotnost, dílenská montáž_x000d_
- dodání spojovacího materiálu_x000d_
- zřízení  montážních  a  dilatačních  spojů,  spar, včetně potřebných úprav, vložek, opracování, očištění a ošetření_x000d_
- podpěr. konstr. a lešení všech druhů pro montáž konstrukcí i doplňkových, včetně požadovaných otvorů, ochranných a bezpečnostních opatření a základů pro tyto konstrukce a lešení_x000d_
- jakákoliv doprava a manipulace dílců  a  montážních  sestav,  včetně  dopravy konstrukce z výrobny na stavbu_x000d_
- montáž konstrukce na staveništi, včetně montážních prostředků a pomůcek a zednických výpomocí_x000d_
- výplň, těsnění a tmelení spar a spojů_x000d_
- čištění konstrukce a odstranění všech vrubů (vrypy, otlačeniny a pod.)_x000d_
- všechny druhy ocelového kotvení_x000d_
- dílenskou přejímku a montážní prohlídku, včetně požadovaných dokladů_x000d_
- zřízení kotevních otvorů nebo jam, nejsou-li částí jiné konstrukce, jejich úpravy, očištění a ošetření_x000d_
- osazení kotvení nebo přímo částí konstrukce do podpůrné konstrukce nebo do zeminy_x000d_
- výplň kotevních otvorů  (příp.  podlití  patních  desek)  maltou,  betonem  nebo  jinou speciální hmotou, vyplnění jam zeminou_x000d_
- předepsanou protikorozní ochranu a nátěry konstrukcí_x000d_
- osazení měřících zařízení a úpravy pro ně_x000d_
- ochranná opatření před účinky bludných proudů_x000d_
Položka nezahrnuje:_x000d_
- x</t>
  </si>
  <si>
    <t>94895</t>
  </si>
  <si>
    <t>PODPĚRNÉ SKRUŽE ZE DŘEVA</t>
  </si>
  <si>
    <t>M3OP</t>
  </si>
  <si>
    <t>podpěrné skruže pro osazení ocelových nosníků.</t>
  </si>
  <si>
    <t>2.0*1.0*2.5*3 = 15,000 [A]</t>
  </si>
  <si>
    <t>Položka zahrnuje:_x000d_
- dovoz, montáž, údržbu, opotřebení (nájemné), demontáž, konzervaci, odvoz_x000d_
Položka nezahrnuje:_x000d_
- x</t>
  </si>
  <si>
    <t>014111</t>
  </si>
  <si>
    <t>POPLATKY ZA SKLÁDKU TYP S-IO (INERTNÍ ODPAD)</t>
  </si>
  <si>
    <t>žb závěrné zídky</t>
  </si>
  <si>
    <t>Položka zahrnuje:_x000d_
- veškeré poplatky provozovateli skládky související s uložením odpadu na skládce._x000d_
Položka nezahrnuje:_x000d_
- x</t>
  </si>
  <si>
    <t>11120</t>
  </si>
  <si>
    <t>ODSTRANĚNÍ KŘOVIN</t>
  </si>
  <si>
    <t>odstranění křovin v okolí stávající lávky a nutný prořez větví přilehlých stromů, nutný pro osazení nové lávky. BUde rozštěpkováno v místě stavby.</t>
  </si>
  <si>
    <t>10*4 = 40,000 [A]</t>
  </si>
  <si>
    <t>Položka zahrnuje:_x000d_
- odstranění křovin a stromů do průměru 100 mm_x000d_
- dopravu dřevin bez ohledu na vzdálenost_x000d_
- spálení na hromadách nebo štěpkování_x000d_
Položka nezahrnuje:_x000d_
- x</t>
  </si>
  <si>
    <t>113486</t>
  </si>
  <si>
    <t>ODSTRANĚNÍ KRYTU ZPEVNĚNÝCH PLOCH Z DLAŽDIC VČETNĚ PODKLADU, ODVOZ DO 12KM</t>
  </si>
  <si>
    <t>odstranění dlažby na předpolích včetně podkladu.</t>
  </si>
  <si>
    <t>1,5*1,9*2*0,15 = 0,855 [A]</t>
  </si>
  <si>
    <t xml:space="preserve">Položka zahrnuje:_x000d_
- veškerou manipulaci s vybouranou sutí a s vybouranými hmotami vč. uložení na skládku. _x000d_
Položka nezahrnuje:_x000d_
-  poplatek za skládku, který se vykazuje v položce 0141** (s výjimkou malého množství bouraného materiálu, kde je možné poplatek zahrnout do jednotkové ceny bourání – tento fakt musí být uveden v doplňujícím textu k položce).</t>
  </si>
  <si>
    <t>11351</t>
  </si>
  <si>
    <t>ODSTRANĚNÍ ZÁHONOVÝCH OBRUBNÍKŮ</t>
  </si>
  <si>
    <t>odstranění obrub na předpolích</t>
  </si>
  <si>
    <t>919146</t>
  </si>
  <si>
    <t>ŘEZÁNÍ ŽELEZOBETONOVÝCH KONSTRUKCÍ TL DO 300MM</t>
  </si>
  <si>
    <t>odříznutí závěrných zídek</t>
  </si>
  <si>
    <t>2.0*2 = 4,000 [A]</t>
  </si>
  <si>
    <t>Položka zahrnuje:_x000d_
- řezání železobetonových konstrukcí v předepsané tloušťce_x000d_
- spotřeba vody_x000d_
Položka nezahrnuje:_x000d_
- x</t>
  </si>
  <si>
    <t>966166</t>
  </si>
  <si>
    <t>BOURÁNÍ KONSTRUKCÍ ZE ŽELEZOBETONU S ODVOZEM DO 12KM</t>
  </si>
  <si>
    <t>ubourání závěrných zídek stávající lávky.</t>
  </si>
  <si>
    <t>0.25*0.7*1.9*2 = 0,665 [A]</t>
  </si>
  <si>
    <t>Položka zahrnuje:_x000d_
- rozbourání konstrukce bez ohledu na použitou technologii_x000d_
- veškeré pomocné konstrukce (lešení a pod.)_x000d_
- veškerou manipulaci s vybouranou sutí a hmotami včetně uložení na skládku_x000d_
- veškeré další práce plynoucí z technologického předpisu a z platných předpisů_x000d_
Položka nezahrnuje:_x000d_
- poplatek za skládku, který se vykazuje v položce 0141** (s výjimkou malého množství bouraného materiálu, kde je možné poplatek zahrnout do jednotkové ceny bourání – tento fakt musí být uveden v doplňujícím textu k položce)</t>
  </si>
  <si>
    <t>966186</t>
  </si>
  <si>
    <t>DEMONTÁŽ KONSTRUKCÍ KOVOVÝCH S ODVOZEM DO 12KM</t>
  </si>
  <si>
    <t>Demontáž kovových částí z lávky, ocelové ztužení, ložiska apod. (hmotnost ve VV je stanovena odhadem). Demontovaný materiál bude složen na skládku investora??????</t>
  </si>
  <si>
    <t>1 = 1,000 [A]</t>
  </si>
  <si>
    <t>Položka zahrnuje:_x000d_
- rozebrání konstrukce bez ohledu na použitou technologii_x000d_
- veškeré pomocné konstrukce (lešení a pod.)_x000d_
- veškerou manipulaci s vybouranou sutí a hmotami včetně uložení na skládku_x000d_
- veškeré další práce plynoucí z technologického předpisu a z platných předpisů_x000d_
Položka nezahrnuje:_x000d_
- poplatek za skládku, který se vykazuje v položce 0141** (s výjimkou malého množství bouraného materiálu, kde je možné poplatek zahrnout do jednotkové ceny bourání – tento fakt musí být uveden v doplňujícím textu k položce)</t>
  </si>
  <si>
    <t>967176</t>
  </si>
  <si>
    <t>VYBOURÁNÍ ČÁSTÍ KONSTRUKCÍ DŘEVĚNÝCH S ODVOZEM DO 12KM</t>
  </si>
  <si>
    <t>Odstranění stávající dřevěnné lávky, včetně provizorního podepření. Ve výkazu je počítáno s obestavěným objemem lávky.</t>
  </si>
  <si>
    <t>11,5*1,66*1,80 = 34,362 [A]</t>
  </si>
  <si>
    <t>Položka zahrnuje:_x000d_
- veškerou manipulaci s vybouranou sutí a hmotami včetně uložení na skládku,_x000d_
- veškeré další práce plynoucí z technologického předpisu a z platných předpisů_x000d_
Položka nezahrnuje:_x000d_
- poplatek za skládku, který se vykazuje v položce 0141** (s výjimkou malého množství bouraného materiálu, kde je možné poplatek zahrnout do jednotkové ceny bourání – tento fakt musí být uveden v doplňujícím textu k položce)</t>
  </si>
</sst>
</file>

<file path=xl/styles.xml><?xml version="1.0" encoding="utf-8"?>
<styleSheet xmlns="http://schemas.openxmlformats.org/spreadsheetml/2006/main">
  <numFmts count="2">
    <numFmt numFmtId="165" formatCode="# ### ### ### ##0.00"/>
    <numFmt numFmtId="164" formatCode="# ### ### ### ##0.000"/>
  </numFmts>
  <fonts count="10">
    <font>
      <sz val="11"/>
      <name val="Calibri"/>
      <family val="2"/>
      <scheme val="minor"/>
    </font>
    <font>
      <sz val="11"/>
      <color rgb="FFD9D9D9"/>
      <name val="Calibri"/>
      <scheme val="minor"/>
    </font>
    <font>
      <sz val="10"/>
      <color rgb="FF000000"/>
      <name val="Arial"/>
    </font>
    <font>
      <b/>
      <sz val="16"/>
      <color rgb="FF000000"/>
      <name val="Arial"/>
    </font>
    <font>
      <b/>
      <sz val="10"/>
      <color rgb="FF000000"/>
      <name val="Arial"/>
    </font>
    <font>
      <sz val="10"/>
      <color rgb="FFFFFFFF"/>
      <name val="Arial"/>
    </font>
    <font>
      <b/>
      <sz val="11"/>
      <color rgb="FF000000"/>
      <name val="Arial"/>
    </font>
    <font>
      <b/>
      <sz val="11"/>
      <name val="Calibri"/>
      <scheme val="minor"/>
    </font>
    <font>
      <i/>
      <sz val="11"/>
      <name val="Calibri"/>
      <scheme val="minor"/>
    </font>
    <font>
      <i/>
      <sz val="10"/>
      <color rgb="FF000000"/>
      <name val="Arial"/>
    </font>
  </fonts>
  <fills count="5">
    <fill>
      <patternFill patternType="none"/>
    </fill>
    <fill>
      <patternFill patternType="gray125"/>
    </fill>
    <fill>
      <patternFill patternType="solid">
        <fgColor rgb="FFD9D9D9"/>
      </patternFill>
    </fill>
    <fill>
      <patternFill patternType="solid">
        <fgColor rgb="FF41A5BD"/>
      </patternFill>
    </fill>
    <fill>
      <patternFill patternType="solid">
        <fgColor rgb="FFADD8E6"/>
      </patternFill>
    </fill>
  </fills>
  <borders count="19">
    <border/>
    <border>
      <left style="thin"/>
      <right style="thin"/>
      <top style="thin"/>
      <bottom style="thin"/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/>
      <top style="thin"/>
      <bottom style="thin"/>
    </border>
    <border>
      <left style="thin">
        <color rgb="FF000000"/>
      </left>
      <right style="thin"/>
      <top style="thin"/>
      <bottom style="thin"/>
    </border>
    <border>
      <left style="thin"/>
      <right style="thin">
        <color rgb="FF000000"/>
      </right>
      <top style="thin"/>
      <bottom style="thin"/>
    </border>
    <border>
      <left style="thin"/>
      <top style="thin"/>
    </border>
    <border>
      <left style="thin"/>
      <right style="thin"/>
      <top style="thin"/>
    </border>
    <border>
      <left style="thin">
        <color rgb="FF000000"/>
      </left>
      <top style="thin"/>
    </border>
    <border>
      <top style="thin"/>
    </border>
    <border>
      <right style="thin">
        <color rgb="FF000000"/>
      </right>
      <top style="thin"/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4">
    <xf numFmtId="0" fontId="0" fillId="0" borderId="0"/>
    <xf numFmtId="0" fontId="2" fillId="0" borderId="0">
      <alignment horizontal="left" vertical="center" wrapText="1"/>
    </xf>
    <xf numFmtId="0" fontId="3" fillId="0" borderId="0">
      <alignment horizontal="left" vertical="center" wrapText="1"/>
    </xf>
    <xf numFmtId="0" fontId="4" fillId="0" borderId="0">
      <alignment horizontal="right" vertical="center" wrapText="1"/>
    </xf>
    <xf numFmtId="0" fontId="5" fillId="0" borderId="0">
      <alignment horizontal="center" vertical="center" wrapText="1"/>
    </xf>
    <xf numFmtId="0" fontId="4" fillId="0" borderId="0">
      <alignment horizontal="left" vertical="center" wrapText="1"/>
    </xf>
    <xf numFmtId="0" fontId="6" fillId="0" borderId="0">
      <alignment horizontal="left" vertical="center" wrapText="1"/>
    </xf>
    <xf numFmtId="0" fontId="6" fillId="0" borderId="0">
      <alignment horizontal="left" vertical="center" wrapText="1"/>
    </xf>
    <xf numFmtId="0" fontId="4" fillId="0" borderId="0">
      <alignment horizontal="left" vertical="center" wrapText="1"/>
    </xf>
    <xf numFmtId="0" fontId="4" fillId="0" borderId="0">
      <alignment horizontal="left" vertical="center" wrapText="1"/>
    </xf>
    <xf numFmtId="0" fontId="4" fillId="0" borderId="0">
      <alignment horizontal="right" vertical="center" wrapText="1"/>
    </xf>
    <xf numFmtId="0" fontId="2" fillId="0" borderId="0">
      <alignment horizontal="left" vertical="center" wrapText="1"/>
    </xf>
    <xf numFmtId="0" fontId="2" fillId="0" borderId="0">
      <alignment horizontal="right" vertical="center" wrapText="1"/>
    </xf>
    <xf numFmtId="0" fontId="9" fillId="0" borderId="0">
      <alignment horizontal="left" vertical="center" wrapText="1"/>
    </xf>
  </cellStyleXfs>
  <cellXfs count="52">
    <xf numFmtId="0" fontId="0" fillId="0" borderId="0" xfId="0"/>
    <xf numFmtId="0" fontId="1" fillId="2" borderId="0" xfId="0" applyFont="1" applyFill="1"/>
    <xf numFmtId="0" fontId="2" fillId="2" borderId="0" xfId="1" applyFill="1">
      <alignment horizontal="left" vertical="center" wrapText="1"/>
    </xf>
    <xf numFmtId="0" fontId="0" fillId="2" borderId="0" xfId="0" applyFill="1"/>
    <xf numFmtId="0" fontId="3" fillId="2" borderId="0" xfId="2" applyFill="1">
      <alignment horizontal="left" vertical="center" wrapText="1"/>
    </xf>
    <xf numFmtId="0" fontId="4" fillId="2" borderId="0" xfId="3" applyFill="1">
      <alignment horizontal="right" vertical="center" wrapText="1"/>
    </xf>
    <xf numFmtId="165" fontId="4" fillId="2" borderId="0" xfId="3" applyNumberFormat="1" applyFill="1">
      <alignment horizontal="right" vertical="center" wrapText="1"/>
    </xf>
    <xf numFmtId="0" fontId="5" fillId="3" borderId="1" xfId="4" applyFill="1" applyBorder="1">
      <alignment horizontal="center" vertical="center" wrapText="1"/>
    </xf>
    <xf numFmtId="49" fontId="4" fillId="0" borderId="1" xfId="5" applyNumberFormat="1" applyBorder="1">
      <alignment horizontal="left" vertical="center" wrapText="1"/>
    </xf>
    <xf numFmtId="0" fontId="4" fillId="0" borderId="1" xfId="5" applyBorder="1">
      <alignment horizontal="left" vertical="center" wrapText="1"/>
    </xf>
    <xf numFmtId="165" fontId="4" fillId="0" borderId="1" xfId="5" applyNumberFormat="1" applyBorder="1">
      <alignment horizontal="left" vertical="center" wrapText="1"/>
    </xf>
    <xf numFmtId="0" fontId="0" fillId="2" borderId="2" xfId="0" applyFill="1" applyBorder="1"/>
    <xf numFmtId="0" fontId="0" fillId="2" borderId="3" xfId="0" applyFill="1" applyBorder="1"/>
    <xf numFmtId="0" fontId="2" fillId="2" borderId="3" xfId="1" applyFill="1" applyBorder="1">
      <alignment horizontal="left" vertical="center" wrapText="1"/>
    </xf>
    <xf numFmtId="0" fontId="0" fillId="2" borderId="4" xfId="0" applyFill="1" applyBorder="1"/>
    <xf numFmtId="0" fontId="0" fillId="2" borderId="5" xfId="0" applyFill="1" applyBorder="1"/>
    <xf numFmtId="0" fontId="0" fillId="2" borderId="0" xfId="0" applyFill="1" applyBorder="1"/>
    <xf numFmtId="0" fontId="3" fillId="2" borderId="0" xfId="2" applyFill="1" applyBorder="1">
      <alignment horizontal="left" vertical="center" wrapText="1"/>
    </xf>
    <xf numFmtId="0" fontId="0" fillId="2" borderId="6" xfId="0" applyFill="1" applyBorder="1"/>
    <xf numFmtId="0" fontId="6" fillId="2" borderId="5" xfId="6" applyFill="1" applyBorder="1">
      <alignment horizontal="left" vertical="center" wrapText="1"/>
    </xf>
    <xf numFmtId="0" fontId="6" fillId="2" borderId="0" xfId="6" applyFill="1" applyBorder="1" applyAlignment="1">
      <alignment horizontal="right" vertical="center" wrapText="1"/>
    </xf>
    <xf numFmtId="0" fontId="0" fillId="2" borderId="0" xfId="0" applyFill="1" applyBorder="1" applyAlignment="1">
      <alignment horizontal="right"/>
    </xf>
    <xf numFmtId="0" fontId="6" fillId="2" borderId="0" xfId="6" applyFill="1" applyBorder="1">
      <alignment horizontal="left" vertical="center" wrapText="1"/>
    </xf>
    <xf numFmtId="0" fontId="0" fillId="2" borderId="7" xfId="0" applyFill="1" applyBorder="1" applyAlignment="1">
      <alignment horizontal="center"/>
    </xf>
    <xf numFmtId="165" fontId="0" fillId="2" borderId="7" xfId="0" applyNumberFormat="1" applyFill="1" applyBorder="1" applyAlignment="1">
      <alignment horizontal="center"/>
    </xf>
    <xf numFmtId="0" fontId="5" fillId="3" borderId="8" xfId="4" applyFill="1" applyBorder="1">
      <alignment horizontal="center" vertical="center" wrapText="1"/>
    </xf>
    <xf numFmtId="0" fontId="5" fillId="3" borderId="9" xfId="4" applyFill="1" applyBorder="1">
      <alignment horizontal="center" vertical="center" wrapText="1"/>
    </xf>
    <xf numFmtId="0" fontId="5" fillId="3" borderId="10" xfId="4" applyFill="1" applyBorder="1">
      <alignment horizontal="center" vertical="center" wrapText="1"/>
    </xf>
    <xf numFmtId="0" fontId="5" fillId="3" borderId="11" xfId="4" applyFill="1" applyBorder="1">
      <alignment horizontal="center" vertical="center" wrapText="1"/>
    </xf>
    <xf numFmtId="0" fontId="5" fillId="3" borderId="12" xfId="4" applyFill="1" applyBorder="1">
      <alignment horizontal="center" vertical="center" wrapText="1"/>
    </xf>
    <xf numFmtId="0" fontId="7" fillId="2" borderId="7" xfId="0" applyFont="1" applyFill="1" applyBorder="1"/>
    <xf numFmtId="0" fontId="7" fillId="2" borderId="13" xfId="0" applyFont="1" applyFill="1" applyBorder="1"/>
    <xf numFmtId="0" fontId="7" fillId="2" borderId="7" xfId="0" applyFont="1" applyFill="1" applyBorder="1" applyAlignment="1">
      <alignment horizontal="right"/>
    </xf>
    <xf numFmtId="0" fontId="7" fillId="2" borderId="14" xfId="0" applyFont="1" applyFill="1" applyBorder="1"/>
    <xf numFmtId="165" fontId="7" fillId="2" borderId="7" xfId="0" applyNumberFormat="1" applyFont="1" applyFill="1" applyBorder="1" applyAlignment="1">
      <alignment horizontal="center"/>
    </xf>
    <xf numFmtId="0" fontId="0" fillId="2" borderId="15" xfId="0" applyFill="1" applyBorder="1"/>
    <xf numFmtId="0" fontId="0" fillId="0" borderId="7" xfId="0" applyBorder="1"/>
    <xf numFmtId="0" fontId="0" fillId="0" borderId="7" xfId="0" applyBorder="1" applyAlignment="1">
      <alignment horizontal="right"/>
    </xf>
    <xf numFmtId="0" fontId="0" fillId="0" borderId="7" xfId="0" applyBorder="1" applyAlignment="1">
      <alignment wrapText="1"/>
    </xf>
    <xf numFmtId="0" fontId="0" fillId="0" borderId="7" xfId="0" applyBorder="1" applyAlignment="1">
      <alignment horizontal="center"/>
    </xf>
    <xf numFmtId="164" fontId="0" fillId="0" borderId="7" xfId="0" applyNumberFormat="1" applyBorder="1" applyAlignment="1">
      <alignment horizontal="center"/>
    </xf>
    <xf numFmtId="165" fontId="0" fillId="4" borderId="7" xfId="0" applyNumberFormat="1" applyFill="1" applyBorder="1" applyAlignment="1" applyProtection="1">
      <alignment horizontal="center"/>
      <protection locked="0"/>
    </xf>
    <xf numFmtId="165" fontId="0" fillId="0" borderId="7" xfId="0" applyNumberFormat="1" applyBorder="1" applyAlignment="1">
      <alignment horizontal="center"/>
    </xf>
    <xf numFmtId="165" fontId="0" fillId="0" borderId="0" xfId="0" applyNumberFormat="1"/>
    <xf numFmtId="0" fontId="0" fillId="0" borderId="5" xfId="0" applyBorder="1"/>
    <xf numFmtId="0" fontId="0" fillId="0" borderId="0" xfId="0" applyBorder="1"/>
    <xf numFmtId="0" fontId="0" fillId="0" borderId="6" xfId="0" applyBorder="1"/>
    <xf numFmtId="0" fontId="8" fillId="0" borderId="7" xfId="0" applyFont="1" applyBorder="1" applyAlignment="1">
      <alignment wrapText="1"/>
    </xf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0" xfId="0" applyBorder="1" applyAlignment="1">
      <alignment wrapText="1"/>
    </xf>
  </cellXfs>
  <cellStyles count="14">
    <cellStyle name="Normal" xfId="0" builtinId="0"/>
    <cellStyle name="NormalStyle" xfId="1"/>
    <cellStyle name="NadpisRekapitulaceSoupisPraciStyle" xfId="2"/>
    <cellStyle name="RekapitulaceCenyStyle" xfId="3"/>
    <cellStyle name="NadpisySloupcuStyle" xfId="4"/>
    <cellStyle name="NormalBoldStyle" xfId="5"/>
    <cellStyle name="StavbaRozpocetHeaderStyle" xfId="6"/>
    <cellStyle name="NadpisStrukturyStyle" xfId="7"/>
    <cellStyle name="StavebniDilStyle" xfId="8"/>
    <cellStyle name="NormalBoldLeftStyle" xfId="9"/>
    <cellStyle name="NormalBoldRightStyle" xfId="10"/>
    <cellStyle name="NormalLeftStyle" xfId="11"/>
    <cellStyle name="NormalRightStyle" xfId="12"/>
    <cellStyle name="PolDoplnInfoStyle" xfId="13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styles" Target="styles.xml" /><Relationship Id="rId6" Type="http://schemas.openxmlformats.org/officeDocument/2006/relationships/theme" Target="theme/theme1.xml" /><Relationship Id="rId7" Type="http://schemas.openxmlformats.org/officeDocument/2006/relationships/calcChain" Target="calcChain.xml" /><Relationship Id="rId8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61950" cy="36195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361950" cy="36195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361950" cy="36195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361950" cy="36195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workbookViewId="0"/>
  </sheetViews>
  <sheetFormatPr defaultRowHeight="15"/>
  <cols>
    <col min="1" max="1" width="32.42578" customWidth="1"/>
    <col min="2" max="2" width="32.42578" customWidth="1"/>
    <col min="3" max="3" width="19.42578" customWidth="1"/>
    <col min="4" max="4" width="19.42578" customWidth="1"/>
    <col min="5" max="5" width="19.42578" customWidth="1"/>
  </cols>
  <sheetData>
    <row r="1">
      <c r="A1" s="1" t="s">
        <v>0</v>
      </c>
      <c r="B1" s="2" t="s">
        <v>1</v>
      </c>
      <c r="C1" s="3"/>
      <c r="D1" s="3"/>
      <c r="E1" s="3"/>
    </row>
    <row r="2">
      <c r="A2" s="1"/>
      <c r="B2" s="4" t="s">
        <v>2</v>
      </c>
      <c r="C2" s="3"/>
      <c r="D2" s="3"/>
      <c r="E2" s="3"/>
    </row>
    <row r="3">
      <c r="A3" s="3"/>
      <c r="B3" s="3"/>
      <c r="C3" s="3"/>
      <c r="D3" s="3"/>
      <c r="E3" s="3"/>
    </row>
    <row r="4" ht="20.25">
      <c r="A4" s="3"/>
      <c r="B4" s="4" t="s">
        <v>3</v>
      </c>
      <c r="C4" s="3"/>
      <c r="D4" s="3"/>
      <c r="E4" s="3"/>
    </row>
    <row r="5">
      <c r="A5" s="3"/>
      <c r="B5" s="3"/>
      <c r="C5" s="3"/>
      <c r="D5" s="3"/>
      <c r="E5" s="3"/>
    </row>
    <row r="6">
      <c r="A6" s="3"/>
      <c r="B6" s="5" t="s">
        <v>4</v>
      </c>
      <c r="C6" s="6">
        <f>SUM(C10:C12)</f>
        <v>0</v>
      </c>
      <c r="D6" s="3"/>
      <c r="E6" s="3"/>
    </row>
    <row r="7">
      <c r="A7" s="3"/>
      <c r="B7" s="5" t="s">
        <v>5</v>
      </c>
      <c r="C7" s="6">
        <f>SUM(E10:E12)</f>
        <v>0</v>
      </c>
      <c r="D7" s="3"/>
      <c r="E7" s="3"/>
    </row>
    <row r="8">
      <c r="A8" s="3"/>
      <c r="B8" s="3"/>
      <c r="C8" s="3"/>
      <c r="D8" s="3"/>
      <c r="E8" s="3"/>
    </row>
    <row r="9">
      <c r="A9" s="7" t="s">
        <v>6</v>
      </c>
      <c r="B9" s="7" t="s">
        <v>7</v>
      </c>
      <c r="C9" s="7" t="s">
        <v>8</v>
      </c>
      <c r="D9" s="7" t="s">
        <v>9</v>
      </c>
      <c r="E9" s="7" t="s">
        <v>10</v>
      </c>
    </row>
    <row r="10">
      <c r="A10" s="8" t="s">
        <v>11</v>
      </c>
      <c r="B10" s="9" t="s">
        <v>12</v>
      </c>
      <c r="C10" s="10">
        <f>'SO 000'!I3</f>
        <v>0</v>
      </c>
      <c r="D10" s="10">
        <f>SUMIFS('SO 000'!O:O,'SO 000'!A:A,"P")</f>
        <v>0</v>
      </c>
      <c r="E10" s="10">
        <f>C10+D10</f>
        <v>0</v>
      </c>
    </row>
    <row r="11">
      <c r="A11" s="8" t="s">
        <v>13</v>
      </c>
      <c r="B11" s="9" t="s">
        <v>14</v>
      </c>
      <c r="C11" s="10">
        <f>'SO 201'!I3</f>
        <v>0</v>
      </c>
      <c r="D11" s="10">
        <f>SUMIFS('SO 201'!O:O,'SO 201'!A:A,"P")</f>
        <v>0</v>
      </c>
      <c r="E11" s="10">
        <f>C11+D11</f>
        <v>0</v>
      </c>
    </row>
    <row r="12">
      <c r="A12" s="8" t="s">
        <v>15</v>
      </c>
      <c r="B12" s="9" t="s">
        <v>16</v>
      </c>
      <c r="C12" s="10">
        <f>'SO 901'!I3</f>
        <v>0</v>
      </c>
      <c r="D12" s="10">
        <f>SUMIFS('SO 901'!O:O,'SO 901'!A:A,"P")</f>
        <v>0</v>
      </c>
      <c r="E12" s="10">
        <f>C12+D12</f>
        <v>0</v>
      </c>
    </row>
  </sheetData>
  <mergeCells count="2">
    <mergeCell ref="B2:B3"/>
    <mergeCell ref="B4:E4"/>
  </mergeCells>
  <pageSetup fitToHeight="0"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workbookViewId="0"/>
  </sheetViews>
  <sheetFormatPr defaultRowHeight="15"/>
  <cols>
    <col min="1" max="1" width="9.140625" hidden="1"/>
    <col min="2" max="2" width="16.14063" customWidth="1"/>
    <col min="3" max="3" width="9.710938" customWidth="1"/>
    <col min="4" max="4" width="13" customWidth="1"/>
    <col min="5" max="5" width="64.85547" customWidth="1"/>
    <col min="6" max="6" width="13" customWidth="1"/>
    <col min="7" max="7" width="16.14063" customWidth="1"/>
    <col min="8" max="8" width="16.14063" customWidth="1"/>
    <col min="9" max="9" width="16.14063" customWidth="1"/>
    <col min="10" max="10" width="14.85547" bestFit="1" customWidth="1"/>
    <col min="15" max="15" width="9.140625" hidden="1"/>
    <col min="16" max="16" width="9.140625" hidden="1"/>
  </cols>
  <sheetData>
    <row r="1">
      <c r="A1" s="1" t="s">
        <v>0</v>
      </c>
      <c r="B1" s="11"/>
      <c r="C1" s="12"/>
      <c r="D1" s="12"/>
      <c r="E1" s="13" t="s">
        <v>1</v>
      </c>
      <c r="F1" s="12"/>
      <c r="G1" s="12"/>
      <c r="H1" s="12"/>
      <c r="I1" s="12"/>
      <c r="J1" s="14"/>
      <c r="P1">
        <v>3</v>
      </c>
    </row>
    <row r="2" ht="20.25">
      <c r="A2" s="1"/>
      <c r="B2" s="15"/>
      <c r="C2" s="16"/>
      <c r="D2" s="16"/>
      <c r="E2" s="17" t="s">
        <v>17</v>
      </c>
      <c r="F2" s="16"/>
      <c r="G2" s="16"/>
      <c r="H2" s="16"/>
      <c r="I2" s="16"/>
      <c r="J2" s="18"/>
    </row>
    <row r="3">
      <c r="A3" s="3" t="s">
        <v>18</v>
      </c>
      <c r="B3" s="19" t="s">
        <v>19</v>
      </c>
      <c r="C3" s="20" t="s">
        <v>20</v>
      </c>
      <c r="D3" s="21"/>
      <c r="E3" s="22" t="s">
        <v>21</v>
      </c>
      <c r="F3" s="16"/>
      <c r="G3" s="16"/>
      <c r="H3" s="23" t="s">
        <v>11</v>
      </c>
      <c r="I3" s="24">
        <f>SUMIFS(I8:I42,A8:A42,"SD")</f>
        <v>0</v>
      </c>
      <c r="J3" s="18"/>
      <c r="O3">
        <v>0</v>
      </c>
      <c r="P3">
        <v>2</v>
      </c>
    </row>
    <row r="4">
      <c r="A4" s="3" t="s">
        <v>22</v>
      </c>
      <c r="B4" s="19" t="s">
        <v>23</v>
      </c>
      <c r="C4" s="20" t="s">
        <v>11</v>
      </c>
      <c r="D4" s="21"/>
      <c r="E4" s="22" t="s">
        <v>12</v>
      </c>
      <c r="F4" s="16"/>
      <c r="G4" s="16"/>
      <c r="H4" s="16"/>
      <c r="I4" s="16"/>
      <c r="J4" s="18"/>
      <c r="O4">
        <v>0.12</v>
      </c>
      <c r="P4">
        <v>2</v>
      </c>
    </row>
    <row r="5">
      <c r="A5" s="25" t="s">
        <v>24</v>
      </c>
      <c r="B5" s="26" t="s">
        <v>25</v>
      </c>
      <c r="C5" s="7" t="s">
        <v>26</v>
      </c>
      <c r="D5" s="7" t="s">
        <v>27</v>
      </c>
      <c r="E5" s="7" t="s">
        <v>28</v>
      </c>
      <c r="F5" s="7" t="s">
        <v>29</v>
      </c>
      <c r="G5" s="7" t="s">
        <v>30</v>
      </c>
      <c r="H5" s="7" t="s">
        <v>31</v>
      </c>
      <c r="I5" s="7"/>
      <c r="J5" s="27" t="s">
        <v>32</v>
      </c>
      <c r="O5">
        <v>0.20999999999999999</v>
      </c>
    </row>
    <row r="6">
      <c r="A6" s="25"/>
      <c r="B6" s="26"/>
      <c r="C6" s="7"/>
      <c r="D6" s="7"/>
      <c r="E6" s="7"/>
      <c r="F6" s="7"/>
      <c r="G6" s="7"/>
      <c r="H6" s="7" t="s">
        <v>33</v>
      </c>
      <c r="I6" s="7" t="s">
        <v>34</v>
      </c>
      <c r="J6" s="27"/>
    </row>
    <row r="7">
      <c r="A7" s="28">
        <v>0</v>
      </c>
      <c r="B7" s="26">
        <v>1</v>
      </c>
      <c r="C7" s="29">
        <v>2</v>
      </c>
      <c r="D7" s="7">
        <v>3</v>
      </c>
      <c r="E7" s="29">
        <v>4</v>
      </c>
      <c r="F7" s="7">
        <v>5</v>
      </c>
      <c r="G7" s="7">
        <v>6</v>
      </c>
      <c r="H7" s="7">
        <v>7</v>
      </c>
      <c r="I7" s="29">
        <v>8</v>
      </c>
      <c r="J7" s="27">
        <v>9</v>
      </c>
    </row>
    <row r="8">
      <c r="A8" s="30" t="s">
        <v>35</v>
      </c>
      <c r="B8" s="31"/>
      <c r="C8" s="32" t="s">
        <v>36</v>
      </c>
      <c r="D8" s="33"/>
      <c r="E8" s="30" t="s">
        <v>12</v>
      </c>
      <c r="F8" s="33"/>
      <c r="G8" s="33"/>
      <c r="H8" s="33"/>
      <c r="I8" s="34">
        <f>SUMIFS(I9:I42,A9:A42,"P")</f>
        <v>0</v>
      </c>
      <c r="J8" s="35"/>
    </row>
    <row r="9">
      <c r="A9" s="36" t="s">
        <v>37</v>
      </c>
      <c r="B9" s="36">
        <v>11</v>
      </c>
      <c r="C9" s="37" t="s">
        <v>38</v>
      </c>
      <c r="D9" s="36" t="s">
        <v>39</v>
      </c>
      <c r="E9" s="38" t="s">
        <v>40</v>
      </c>
      <c r="F9" s="39" t="s">
        <v>41</v>
      </c>
      <c r="G9" s="40">
        <v>150</v>
      </c>
      <c r="H9" s="41">
        <v>0</v>
      </c>
      <c r="I9" s="42">
        <f>ROUND(G9*H9,P4)</f>
        <v>0</v>
      </c>
      <c r="J9" s="36"/>
      <c r="O9" s="43">
        <f>I9*0.21</f>
        <v>0</v>
      </c>
      <c r="P9">
        <v>3</v>
      </c>
    </row>
    <row r="10">
      <c r="A10" s="36" t="s">
        <v>42</v>
      </c>
      <c r="B10" s="44"/>
      <c r="C10" s="45"/>
      <c r="D10" s="45"/>
      <c r="E10" s="38" t="s">
        <v>43</v>
      </c>
      <c r="F10" s="45"/>
      <c r="G10" s="45"/>
      <c r="H10" s="45"/>
      <c r="I10" s="45"/>
      <c r="J10" s="46"/>
    </row>
    <row r="11">
      <c r="A11" s="36" t="s">
        <v>44</v>
      </c>
      <c r="B11" s="44"/>
      <c r="C11" s="45"/>
      <c r="D11" s="45"/>
      <c r="E11" s="47" t="s">
        <v>45</v>
      </c>
      <c r="F11" s="45"/>
      <c r="G11" s="45"/>
      <c r="H11" s="45"/>
      <c r="I11" s="45"/>
      <c r="J11" s="46"/>
    </row>
    <row r="12" ht="60">
      <c r="A12" s="36" t="s">
        <v>46</v>
      </c>
      <c r="B12" s="44"/>
      <c r="C12" s="45"/>
      <c r="D12" s="45"/>
      <c r="E12" s="38" t="s">
        <v>47</v>
      </c>
      <c r="F12" s="45"/>
      <c r="G12" s="45"/>
      <c r="H12" s="45"/>
      <c r="I12" s="45"/>
      <c r="J12" s="46"/>
    </row>
    <row r="13">
      <c r="A13" s="36" t="s">
        <v>37</v>
      </c>
      <c r="B13" s="36">
        <v>1</v>
      </c>
      <c r="C13" s="37" t="s">
        <v>48</v>
      </c>
      <c r="D13" s="36" t="s">
        <v>39</v>
      </c>
      <c r="E13" s="38" t="s">
        <v>49</v>
      </c>
      <c r="F13" s="39" t="s">
        <v>50</v>
      </c>
      <c r="G13" s="40">
        <v>1</v>
      </c>
      <c r="H13" s="41">
        <v>0</v>
      </c>
      <c r="I13" s="42">
        <f>ROUND(G13*H13,P4)</f>
        <v>0</v>
      </c>
      <c r="J13" s="36"/>
      <c r="O13" s="43">
        <f>I13*0.21</f>
        <v>0</v>
      </c>
      <c r="P13">
        <v>3</v>
      </c>
    </row>
    <row r="14" ht="60">
      <c r="A14" s="36" t="s">
        <v>42</v>
      </c>
      <c r="B14" s="44"/>
      <c r="C14" s="45"/>
      <c r="D14" s="45"/>
      <c r="E14" s="38" t="s">
        <v>51</v>
      </c>
      <c r="F14" s="45"/>
      <c r="G14" s="45"/>
      <c r="H14" s="45"/>
      <c r="I14" s="45"/>
      <c r="J14" s="46"/>
    </row>
    <row r="15" ht="195">
      <c r="A15" s="36" t="s">
        <v>46</v>
      </c>
      <c r="B15" s="44"/>
      <c r="C15" s="45"/>
      <c r="D15" s="45"/>
      <c r="E15" s="38" t="s">
        <v>52</v>
      </c>
      <c r="F15" s="45"/>
      <c r="G15" s="45"/>
      <c r="H15" s="45"/>
      <c r="I15" s="45"/>
      <c r="J15" s="46"/>
    </row>
    <row r="16">
      <c r="A16" s="36" t="s">
        <v>37</v>
      </c>
      <c r="B16" s="36">
        <v>2</v>
      </c>
      <c r="C16" s="37" t="s">
        <v>53</v>
      </c>
      <c r="D16" s="36" t="s">
        <v>39</v>
      </c>
      <c r="E16" s="38" t="s">
        <v>54</v>
      </c>
      <c r="F16" s="39" t="s">
        <v>55</v>
      </c>
      <c r="G16" s="40">
        <v>1</v>
      </c>
      <c r="H16" s="41">
        <v>0</v>
      </c>
      <c r="I16" s="42">
        <f>ROUND(G16*H16,P4)</f>
        <v>0</v>
      </c>
      <c r="J16" s="36"/>
      <c r="O16" s="43">
        <f>I16*0.21</f>
        <v>0</v>
      </c>
      <c r="P16">
        <v>3</v>
      </c>
    </row>
    <row r="17" ht="180">
      <c r="A17" s="36" t="s">
        <v>42</v>
      </c>
      <c r="B17" s="44"/>
      <c r="C17" s="45"/>
      <c r="D17" s="45"/>
      <c r="E17" s="38" t="s">
        <v>56</v>
      </c>
      <c r="F17" s="45"/>
      <c r="G17" s="45"/>
      <c r="H17" s="45"/>
      <c r="I17" s="45"/>
      <c r="J17" s="46"/>
    </row>
    <row r="18" ht="105">
      <c r="A18" s="36" t="s">
        <v>46</v>
      </c>
      <c r="B18" s="44"/>
      <c r="C18" s="45"/>
      <c r="D18" s="45"/>
      <c r="E18" s="38" t="s">
        <v>57</v>
      </c>
      <c r="F18" s="45"/>
      <c r="G18" s="45"/>
      <c r="H18" s="45"/>
      <c r="I18" s="45"/>
      <c r="J18" s="46"/>
    </row>
    <row r="19">
      <c r="A19" s="36" t="s">
        <v>37</v>
      </c>
      <c r="B19" s="36">
        <v>10</v>
      </c>
      <c r="C19" s="37" t="s">
        <v>58</v>
      </c>
      <c r="D19" s="36" t="s">
        <v>59</v>
      </c>
      <c r="E19" s="38" t="s">
        <v>60</v>
      </c>
      <c r="F19" s="39" t="s">
        <v>50</v>
      </c>
      <c r="G19" s="40">
        <v>1</v>
      </c>
      <c r="H19" s="41">
        <v>0</v>
      </c>
      <c r="I19" s="42">
        <f>ROUND(G19*H19,P4)</f>
        <v>0</v>
      </c>
      <c r="J19" s="36"/>
      <c r="O19" s="43">
        <f>I19*0.21</f>
        <v>0</v>
      </c>
      <c r="P19">
        <v>3</v>
      </c>
    </row>
    <row r="20" ht="45">
      <c r="A20" s="36" t="s">
        <v>42</v>
      </c>
      <c r="B20" s="44"/>
      <c r="C20" s="45"/>
      <c r="D20" s="45"/>
      <c r="E20" s="38" t="s">
        <v>61</v>
      </c>
      <c r="F20" s="45"/>
      <c r="G20" s="45"/>
      <c r="H20" s="45"/>
      <c r="I20" s="45"/>
      <c r="J20" s="46"/>
    </row>
    <row r="21" ht="60">
      <c r="A21" s="36" t="s">
        <v>46</v>
      </c>
      <c r="B21" s="44"/>
      <c r="C21" s="45"/>
      <c r="D21" s="45"/>
      <c r="E21" s="38" t="s">
        <v>62</v>
      </c>
      <c r="F21" s="45"/>
      <c r="G21" s="45"/>
      <c r="H21" s="45"/>
      <c r="I21" s="45"/>
      <c r="J21" s="46"/>
    </row>
    <row r="22">
      <c r="A22" s="36" t="s">
        <v>37</v>
      </c>
      <c r="B22" s="36">
        <v>3</v>
      </c>
      <c r="C22" s="37" t="s">
        <v>63</v>
      </c>
      <c r="D22" s="36" t="s">
        <v>39</v>
      </c>
      <c r="E22" s="38" t="s">
        <v>64</v>
      </c>
      <c r="F22" s="39" t="s">
        <v>55</v>
      </c>
      <c r="G22" s="40">
        <v>1</v>
      </c>
      <c r="H22" s="41">
        <v>0</v>
      </c>
      <c r="I22" s="42">
        <f>ROUND(G22*H22,P4)</f>
        <v>0</v>
      </c>
      <c r="J22" s="36"/>
      <c r="O22" s="43">
        <f>I22*0.21</f>
        <v>0</v>
      </c>
      <c r="P22">
        <v>3</v>
      </c>
    </row>
    <row r="23" ht="30">
      <c r="A23" s="36" t="s">
        <v>42</v>
      </c>
      <c r="B23" s="44"/>
      <c r="C23" s="45"/>
      <c r="D23" s="45"/>
      <c r="E23" s="38" t="s">
        <v>65</v>
      </c>
      <c r="F23" s="45"/>
      <c r="G23" s="45"/>
      <c r="H23" s="45"/>
      <c r="I23" s="45"/>
      <c r="J23" s="46"/>
    </row>
    <row r="24" ht="60">
      <c r="A24" s="36" t="s">
        <v>46</v>
      </c>
      <c r="B24" s="44"/>
      <c r="C24" s="45"/>
      <c r="D24" s="45"/>
      <c r="E24" s="38" t="s">
        <v>66</v>
      </c>
      <c r="F24" s="45"/>
      <c r="G24" s="45"/>
      <c r="H24" s="45"/>
      <c r="I24" s="45"/>
      <c r="J24" s="46"/>
    </row>
    <row r="25">
      <c r="A25" s="36" t="s">
        <v>37</v>
      </c>
      <c r="B25" s="36">
        <v>4</v>
      </c>
      <c r="C25" s="37" t="s">
        <v>67</v>
      </c>
      <c r="D25" s="36" t="s">
        <v>39</v>
      </c>
      <c r="E25" s="38" t="s">
        <v>68</v>
      </c>
      <c r="F25" s="39" t="s">
        <v>50</v>
      </c>
      <c r="G25" s="40">
        <v>1</v>
      </c>
      <c r="H25" s="41">
        <v>0</v>
      </c>
      <c r="I25" s="42">
        <f>ROUND(G25*H25,P4)</f>
        <v>0</v>
      </c>
      <c r="J25" s="36"/>
      <c r="O25" s="43">
        <f>I25*0.21</f>
        <v>0</v>
      </c>
      <c r="P25">
        <v>3</v>
      </c>
    </row>
    <row r="26" ht="45">
      <c r="A26" s="36" t="s">
        <v>42</v>
      </c>
      <c r="B26" s="44"/>
      <c r="C26" s="45"/>
      <c r="D26" s="45"/>
      <c r="E26" s="38" t="s">
        <v>69</v>
      </c>
      <c r="F26" s="45"/>
      <c r="G26" s="45"/>
      <c r="H26" s="45"/>
      <c r="I26" s="45"/>
      <c r="J26" s="46"/>
    </row>
    <row r="27" ht="60">
      <c r="A27" s="36" t="s">
        <v>46</v>
      </c>
      <c r="B27" s="44"/>
      <c r="C27" s="45"/>
      <c r="D27" s="45"/>
      <c r="E27" s="38" t="s">
        <v>66</v>
      </c>
      <c r="F27" s="45"/>
      <c r="G27" s="45"/>
      <c r="H27" s="45"/>
      <c r="I27" s="45"/>
      <c r="J27" s="46"/>
    </row>
    <row r="28">
      <c r="A28" s="36" t="s">
        <v>37</v>
      </c>
      <c r="B28" s="36">
        <v>5</v>
      </c>
      <c r="C28" s="37" t="s">
        <v>70</v>
      </c>
      <c r="D28" s="36" t="s">
        <v>39</v>
      </c>
      <c r="E28" s="38" t="s">
        <v>71</v>
      </c>
      <c r="F28" s="39" t="s">
        <v>50</v>
      </c>
      <c r="G28" s="40">
        <v>1</v>
      </c>
      <c r="H28" s="41">
        <v>0</v>
      </c>
      <c r="I28" s="42">
        <f>ROUND(G28*H28,P4)</f>
        <v>0</v>
      </c>
      <c r="J28" s="36"/>
      <c r="O28" s="43">
        <f>I28*0.21</f>
        <v>0</v>
      </c>
      <c r="P28">
        <v>3</v>
      </c>
    </row>
    <row r="29" ht="30">
      <c r="A29" s="36" t="s">
        <v>42</v>
      </c>
      <c r="B29" s="44"/>
      <c r="C29" s="45"/>
      <c r="D29" s="45"/>
      <c r="E29" s="38" t="s">
        <v>72</v>
      </c>
      <c r="F29" s="45"/>
      <c r="G29" s="45"/>
      <c r="H29" s="45"/>
      <c r="I29" s="45"/>
      <c r="J29" s="46"/>
    </row>
    <row r="30" ht="135">
      <c r="A30" s="36" t="s">
        <v>46</v>
      </c>
      <c r="B30" s="44"/>
      <c r="C30" s="45"/>
      <c r="D30" s="45"/>
      <c r="E30" s="38" t="s">
        <v>73</v>
      </c>
      <c r="F30" s="45"/>
      <c r="G30" s="45"/>
      <c r="H30" s="45"/>
      <c r="I30" s="45"/>
      <c r="J30" s="46"/>
    </row>
    <row r="31">
      <c r="A31" s="36" t="s">
        <v>37</v>
      </c>
      <c r="B31" s="36">
        <v>6</v>
      </c>
      <c r="C31" s="37" t="s">
        <v>74</v>
      </c>
      <c r="D31" s="36" t="s">
        <v>39</v>
      </c>
      <c r="E31" s="38" t="s">
        <v>75</v>
      </c>
      <c r="F31" s="39" t="s">
        <v>76</v>
      </c>
      <c r="G31" s="40">
        <v>1</v>
      </c>
      <c r="H31" s="41">
        <v>0</v>
      </c>
      <c r="I31" s="42">
        <f>ROUND(G31*H31,P4)</f>
        <v>0</v>
      </c>
      <c r="J31" s="36"/>
      <c r="O31" s="43">
        <f>I31*0.21</f>
        <v>0</v>
      </c>
      <c r="P31">
        <v>3</v>
      </c>
    </row>
    <row r="32">
      <c r="A32" s="36" t="s">
        <v>42</v>
      </c>
      <c r="B32" s="44"/>
      <c r="C32" s="45"/>
      <c r="D32" s="45"/>
      <c r="E32" s="38" t="s">
        <v>77</v>
      </c>
      <c r="F32" s="45"/>
      <c r="G32" s="45"/>
      <c r="H32" s="45"/>
      <c r="I32" s="45"/>
      <c r="J32" s="46"/>
    </row>
    <row r="33" ht="150">
      <c r="A33" s="36" t="s">
        <v>46</v>
      </c>
      <c r="B33" s="44"/>
      <c r="C33" s="45"/>
      <c r="D33" s="45"/>
      <c r="E33" s="38" t="s">
        <v>78</v>
      </c>
      <c r="F33" s="45"/>
      <c r="G33" s="45"/>
      <c r="H33" s="45"/>
      <c r="I33" s="45"/>
      <c r="J33" s="46"/>
    </row>
    <row r="34">
      <c r="A34" s="36" t="s">
        <v>37</v>
      </c>
      <c r="B34" s="36">
        <v>7</v>
      </c>
      <c r="C34" s="37" t="s">
        <v>79</v>
      </c>
      <c r="D34" s="36" t="s">
        <v>39</v>
      </c>
      <c r="E34" s="38" t="s">
        <v>80</v>
      </c>
      <c r="F34" s="39" t="s">
        <v>55</v>
      </c>
      <c r="G34" s="40">
        <v>1</v>
      </c>
      <c r="H34" s="41">
        <v>0</v>
      </c>
      <c r="I34" s="42">
        <f>ROUND(G34*H34,P4)</f>
        <v>0</v>
      </c>
      <c r="J34" s="36"/>
      <c r="O34" s="43">
        <f>I34*0.21</f>
        <v>0</v>
      </c>
      <c r="P34">
        <v>3</v>
      </c>
    </row>
    <row r="35" ht="45">
      <c r="A35" s="36" t="s">
        <v>42</v>
      </c>
      <c r="B35" s="44"/>
      <c r="C35" s="45"/>
      <c r="D35" s="45"/>
      <c r="E35" s="38" t="s">
        <v>81</v>
      </c>
      <c r="F35" s="45"/>
      <c r="G35" s="45"/>
      <c r="H35" s="45"/>
      <c r="I35" s="45"/>
      <c r="J35" s="46"/>
    </row>
    <row r="36" ht="120">
      <c r="A36" s="36" t="s">
        <v>46</v>
      </c>
      <c r="B36" s="44"/>
      <c r="C36" s="45"/>
      <c r="D36" s="45"/>
      <c r="E36" s="38" t="s">
        <v>82</v>
      </c>
      <c r="F36" s="45"/>
      <c r="G36" s="45"/>
      <c r="H36" s="45"/>
      <c r="I36" s="45"/>
      <c r="J36" s="46"/>
    </row>
    <row r="37">
      <c r="A37" s="36" t="s">
        <v>37</v>
      </c>
      <c r="B37" s="36">
        <v>8</v>
      </c>
      <c r="C37" s="37" t="s">
        <v>83</v>
      </c>
      <c r="D37" s="36" t="s">
        <v>39</v>
      </c>
      <c r="E37" s="38" t="s">
        <v>84</v>
      </c>
      <c r="F37" s="39" t="s">
        <v>50</v>
      </c>
      <c r="G37" s="40">
        <v>1</v>
      </c>
      <c r="H37" s="41">
        <v>0</v>
      </c>
      <c r="I37" s="42">
        <f>ROUND(G37*H37,P4)</f>
        <v>0</v>
      </c>
      <c r="J37" s="36"/>
      <c r="O37" s="43">
        <f>I37*0.21</f>
        <v>0</v>
      </c>
      <c r="P37">
        <v>3</v>
      </c>
    </row>
    <row r="38" ht="30">
      <c r="A38" s="36" t="s">
        <v>42</v>
      </c>
      <c r="B38" s="44"/>
      <c r="C38" s="45"/>
      <c r="D38" s="45"/>
      <c r="E38" s="38" t="s">
        <v>85</v>
      </c>
      <c r="F38" s="45"/>
      <c r="G38" s="45"/>
      <c r="H38" s="45"/>
      <c r="I38" s="45"/>
      <c r="J38" s="46"/>
    </row>
    <row r="39" ht="135">
      <c r="A39" s="36" t="s">
        <v>46</v>
      </c>
      <c r="B39" s="44"/>
      <c r="C39" s="45"/>
      <c r="D39" s="45"/>
      <c r="E39" s="38" t="s">
        <v>86</v>
      </c>
      <c r="F39" s="45"/>
      <c r="G39" s="45"/>
      <c r="H39" s="45"/>
      <c r="I39" s="45"/>
      <c r="J39" s="46"/>
    </row>
    <row r="40">
      <c r="A40" s="36" t="s">
        <v>37</v>
      </c>
      <c r="B40" s="36">
        <v>9</v>
      </c>
      <c r="C40" s="37" t="s">
        <v>87</v>
      </c>
      <c r="D40" s="36" t="s">
        <v>39</v>
      </c>
      <c r="E40" s="38" t="s">
        <v>88</v>
      </c>
      <c r="F40" s="39" t="s">
        <v>50</v>
      </c>
      <c r="G40" s="40">
        <v>1</v>
      </c>
      <c r="H40" s="41">
        <v>0</v>
      </c>
      <c r="I40" s="42">
        <f>ROUND(G40*H40,P4)</f>
        <v>0</v>
      </c>
      <c r="J40" s="36"/>
      <c r="O40" s="43">
        <f>I40*0.21</f>
        <v>0</v>
      </c>
      <c r="P40">
        <v>3</v>
      </c>
    </row>
    <row r="41" ht="270">
      <c r="A41" s="36" t="s">
        <v>42</v>
      </c>
      <c r="B41" s="44"/>
      <c r="C41" s="45"/>
      <c r="D41" s="45"/>
      <c r="E41" s="38" t="s">
        <v>89</v>
      </c>
      <c r="F41" s="45"/>
      <c r="G41" s="45"/>
      <c r="H41" s="45"/>
      <c r="I41" s="45"/>
      <c r="J41" s="46"/>
    </row>
    <row r="42" ht="75">
      <c r="A42" s="36" t="s">
        <v>46</v>
      </c>
      <c r="B42" s="48"/>
      <c r="C42" s="49"/>
      <c r="D42" s="49"/>
      <c r="E42" s="38" t="s">
        <v>90</v>
      </c>
      <c r="F42" s="49"/>
      <c r="G42" s="49"/>
      <c r="H42" s="49"/>
      <c r="I42" s="49"/>
      <c r="J42" s="50"/>
    </row>
  </sheetData>
  <sheetProtection sheet="1" objects="1" scenarios="1" spinCount="100000" saltValue="5Y9Ox2WU2YrBOr/XO1SXhTfJEcD+FvQpiYI6YNs0OAgGRMRNVyxz+ZhemFrjb6jEIzobk+QmpPtWmutQBldILg==" hashValue="SU65p3G4GHvRbWNHAEfa6ffGq137TY0zK1MONBKM8gFRBX+30913eq4OciF4PUrYJinhdTl7S4w1RG/KIQ6o4g==" algorithmName="SHA-512" password="AC7E"/>
  <mergeCells count="11">
    <mergeCell ref="C3:D3"/>
    <mergeCell ref="C4:D4"/>
    <mergeCell ref="A5:A6"/>
    <mergeCell ref="B5:B6"/>
    <mergeCell ref="C5:C6"/>
    <mergeCell ref="D5:D6"/>
    <mergeCell ref="E5:E6"/>
    <mergeCell ref="F5:F6"/>
    <mergeCell ref="G5:G6"/>
    <mergeCell ref="H5:I5"/>
    <mergeCell ref="J5:J6"/>
  </mergeCells>
  <pageSetup fitToHeight="0"/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workbookViewId="0"/>
  </sheetViews>
  <sheetFormatPr defaultRowHeight="15"/>
  <cols>
    <col min="1" max="1" width="9.140625" hidden="1"/>
    <col min="2" max="2" width="16.14063" customWidth="1"/>
    <col min="3" max="3" width="9.710938" customWidth="1"/>
    <col min="4" max="4" width="13" customWidth="1"/>
    <col min="5" max="5" width="64.85547" customWidth="1"/>
    <col min="6" max="6" width="13" customWidth="1"/>
    <col min="7" max="7" width="16.14063" customWidth="1"/>
    <col min="8" max="8" width="16.14063" customWidth="1"/>
    <col min="9" max="9" width="16.14063" customWidth="1"/>
    <col min="10" max="10" width="14.85547" bestFit="1" customWidth="1"/>
    <col min="15" max="15" width="9.140625" hidden="1"/>
    <col min="16" max="16" width="9.140625" hidden="1"/>
  </cols>
  <sheetData>
    <row r="1">
      <c r="A1" s="1" t="s">
        <v>0</v>
      </c>
      <c r="B1" s="11"/>
      <c r="C1" s="12"/>
      <c r="D1" s="12"/>
      <c r="E1" s="13" t="s">
        <v>1</v>
      </c>
      <c r="F1" s="12"/>
      <c r="G1" s="12"/>
      <c r="H1" s="12"/>
      <c r="I1" s="12"/>
      <c r="J1" s="14"/>
      <c r="P1">
        <v>3</v>
      </c>
    </row>
    <row r="2" ht="20.25">
      <c r="A2" s="1"/>
      <c r="B2" s="15"/>
      <c r="C2" s="16"/>
      <c r="D2" s="16"/>
      <c r="E2" s="17" t="s">
        <v>17</v>
      </c>
      <c r="F2" s="16"/>
      <c r="G2" s="16"/>
      <c r="H2" s="16"/>
      <c r="I2" s="16"/>
      <c r="J2" s="18"/>
    </row>
    <row r="3">
      <c r="A3" s="3" t="s">
        <v>18</v>
      </c>
      <c r="B3" s="19" t="s">
        <v>19</v>
      </c>
      <c r="C3" s="20" t="s">
        <v>20</v>
      </c>
      <c r="D3" s="21"/>
      <c r="E3" s="22" t="s">
        <v>21</v>
      </c>
      <c r="F3" s="16"/>
      <c r="G3" s="16"/>
      <c r="H3" s="23" t="s">
        <v>13</v>
      </c>
      <c r="I3" s="24">
        <f>SUMIFS(I8:I103,A8:A103,"SD")</f>
        <v>0</v>
      </c>
      <c r="J3" s="18"/>
      <c r="O3">
        <v>0</v>
      </c>
      <c r="P3">
        <v>2</v>
      </c>
    </row>
    <row r="4">
      <c r="A4" s="3" t="s">
        <v>22</v>
      </c>
      <c r="B4" s="19" t="s">
        <v>23</v>
      </c>
      <c r="C4" s="20" t="s">
        <v>13</v>
      </c>
      <c r="D4" s="21"/>
      <c r="E4" s="22" t="s">
        <v>14</v>
      </c>
      <c r="F4" s="16"/>
      <c r="G4" s="16"/>
      <c r="H4" s="16"/>
      <c r="I4" s="16"/>
      <c r="J4" s="18"/>
      <c r="O4">
        <v>0.12</v>
      </c>
      <c r="P4">
        <v>2</v>
      </c>
    </row>
    <row r="5">
      <c r="A5" s="25" t="s">
        <v>24</v>
      </c>
      <c r="B5" s="26" t="s">
        <v>25</v>
      </c>
      <c r="C5" s="7" t="s">
        <v>26</v>
      </c>
      <c r="D5" s="7" t="s">
        <v>27</v>
      </c>
      <c r="E5" s="7" t="s">
        <v>28</v>
      </c>
      <c r="F5" s="7" t="s">
        <v>29</v>
      </c>
      <c r="G5" s="7" t="s">
        <v>30</v>
      </c>
      <c r="H5" s="7" t="s">
        <v>31</v>
      </c>
      <c r="I5" s="7"/>
      <c r="J5" s="27" t="s">
        <v>32</v>
      </c>
      <c r="O5">
        <v>0.20999999999999999</v>
      </c>
    </row>
    <row r="6">
      <c r="A6" s="25"/>
      <c r="B6" s="26"/>
      <c r="C6" s="7"/>
      <c r="D6" s="7"/>
      <c r="E6" s="7"/>
      <c r="F6" s="7"/>
      <c r="G6" s="7"/>
      <c r="H6" s="7" t="s">
        <v>33</v>
      </c>
      <c r="I6" s="7" t="s">
        <v>34</v>
      </c>
      <c r="J6" s="27"/>
    </row>
    <row r="7">
      <c r="A7" s="28">
        <v>0</v>
      </c>
      <c r="B7" s="26">
        <v>1</v>
      </c>
      <c r="C7" s="29">
        <v>2</v>
      </c>
      <c r="D7" s="7">
        <v>3</v>
      </c>
      <c r="E7" s="29">
        <v>4</v>
      </c>
      <c r="F7" s="7">
        <v>5</v>
      </c>
      <c r="G7" s="7">
        <v>6</v>
      </c>
      <c r="H7" s="7">
        <v>7</v>
      </c>
      <c r="I7" s="29">
        <v>8</v>
      </c>
      <c r="J7" s="27">
        <v>9</v>
      </c>
    </row>
    <row r="8">
      <c r="A8" s="30" t="s">
        <v>35</v>
      </c>
      <c r="B8" s="31"/>
      <c r="C8" s="32" t="s">
        <v>91</v>
      </c>
      <c r="D8" s="33"/>
      <c r="E8" s="30" t="s">
        <v>92</v>
      </c>
      <c r="F8" s="33"/>
      <c r="G8" s="33"/>
      <c r="H8" s="33"/>
      <c r="I8" s="34">
        <f>SUMIFS(I9:I32,A9:A32,"P")</f>
        <v>0</v>
      </c>
      <c r="J8" s="35"/>
    </row>
    <row r="9">
      <c r="A9" s="36" t="s">
        <v>37</v>
      </c>
      <c r="B9" s="36">
        <v>1</v>
      </c>
      <c r="C9" s="37" t="s">
        <v>93</v>
      </c>
      <c r="D9" s="36" t="s">
        <v>39</v>
      </c>
      <c r="E9" s="38" t="s">
        <v>94</v>
      </c>
      <c r="F9" s="39" t="s">
        <v>95</v>
      </c>
      <c r="G9" s="40">
        <v>4.4000000000000004</v>
      </c>
      <c r="H9" s="41">
        <v>0</v>
      </c>
      <c r="I9" s="42">
        <f>ROUND(G9*H9,P4)</f>
        <v>0</v>
      </c>
      <c r="J9" s="36"/>
      <c r="O9" s="43">
        <f>I9*0.21</f>
        <v>0</v>
      </c>
      <c r="P9">
        <v>3</v>
      </c>
    </row>
    <row r="10">
      <c r="A10" s="36" t="s">
        <v>42</v>
      </c>
      <c r="B10" s="44"/>
      <c r="C10" s="45"/>
      <c r="D10" s="45"/>
      <c r="E10" s="38" t="s">
        <v>96</v>
      </c>
      <c r="F10" s="45"/>
      <c r="G10" s="45"/>
      <c r="H10" s="45"/>
      <c r="I10" s="45"/>
      <c r="J10" s="46"/>
    </row>
    <row r="11">
      <c r="A11" s="36" t="s">
        <v>44</v>
      </c>
      <c r="B11" s="44"/>
      <c r="C11" s="45"/>
      <c r="D11" s="45"/>
      <c r="E11" s="47" t="s">
        <v>97</v>
      </c>
      <c r="F11" s="45"/>
      <c r="G11" s="45"/>
      <c r="H11" s="45"/>
      <c r="I11" s="45"/>
      <c r="J11" s="46"/>
    </row>
    <row r="12" ht="409.5">
      <c r="A12" s="36" t="s">
        <v>46</v>
      </c>
      <c r="B12" s="44"/>
      <c r="C12" s="45"/>
      <c r="D12" s="45"/>
      <c r="E12" s="38" t="s">
        <v>98</v>
      </c>
      <c r="F12" s="45"/>
      <c r="G12" s="45"/>
      <c r="H12" s="45"/>
      <c r="I12" s="45"/>
      <c r="J12" s="46"/>
    </row>
    <row r="13">
      <c r="A13" s="36" t="s">
        <v>37</v>
      </c>
      <c r="B13" s="36">
        <v>2</v>
      </c>
      <c r="C13" s="37" t="s">
        <v>99</v>
      </c>
      <c r="D13" s="36" t="s">
        <v>39</v>
      </c>
      <c r="E13" s="38" t="s">
        <v>100</v>
      </c>
      <c r="F13" s="39" t="s">
        <v>95</v>
      </c>
      <c r="G13" s="40">
        <v>4.4000000000000004</v>
      </c>
      <c r="H13" s="41">
        <v>0</v>
      </c>
      <c r="I13" s="42">
        <f>ROUND(G13*H13,P4)</f>
        <v>0</v>
      </c>
      <c r="J13" s="36"/>
      <c r="O13" s="43">
        <f>I13*0.21</f>
        <v>0</v>
      </c>
      <c r="P13">
        <v>3</v>
      </c>
    </row>
    <row r="14">
      <c r="A14" s="36" t="s">
        <v>42</v>
      </c>
      <c r="B14" s="44"/>
      <c r="C14" s="45"/>
      <c r="D14" s="45"/>
      <c r="E14" s="38" t="s">
        <v>101</v>
      </c>
      <c r="F14" s="45"/>
      <c r="G14" s="45"/>
      <c r="H14" s="45"/>
      <c r="I14" s="45"/>
      <c r="J14" s="46"/>
    </row>
    <row r="15">
      <c r="A15" s="36" t="s">
        <v>44</v>
      </c>
      <c r="B15" s="44"/>
      <c r="C15" s="45"/>
      <c r="D15" s="45"/>
      <c r="E15" s="47" t="s">
        <v>97</v>
      </c>
      <c r="F15" s="45"/>
      <c r="G15" s="45"/>
      <c r="H15" s="45"/>
      <c r="I15" s="45"/>
      <c r="J15" s="46"/>
    </row>
    <row r="16" ht="405">
      <c r="A16" s="36" t="s">
        <v>46</v>
      </c>
      <c r="B16" s="44"/>
      <c r="C16" s="45"/>
      <c r="D16" s="45"/>
      <c r="E16" s="38" t="s">
        <v>102</v>
      </c>
      <c r="F16" s="45"/>
      <c r="G16" s="45"/>
      <c r="H16" s="45"/>
      <c r="I16" s="45"/>
      <c r="J16" s="46"/>
    </row>
    <row r="17">
      <c r="A17" s="36" t="s">
        <v>37</v>
      </c>
      <c r="B17" s="36">
        <v>3</v>
      </c>
      <c r="C17" s="37" t="s">
        <v>103</v>
      </c>
      <c r="D17" s="36" t="s">
        <v>39</v>
      </c>
      <c r="E17" s="38" t="s">
        <v>104</v>
      </c>
      <c r="F17" s="39" t="s">
        <v>95</v>
      </c>
      <c r="G17" s="40">
        <v>4.4000000000000004</v>
      </c>
      <c r="H17" s="41">
        <v>0</v>
      </c>
      <c r="I17" s="42">
        <f>ROUND(G17*H17,P4)</f>
        <v>0</v>
      </c>
      <c r="J17" s="36"/>
      <c r="O17" s="43">
        <f>I17*0.21</f>
        <v>0</v>
      </c>
      <c r="P17">
        <v>3</v>
      </c>
    </row>
    <row r="18">
      <c r="A18" s="36" t="s">
        <v>42</v>
      </c>
      <c r="B18" s="44"/>
      <c r="C18" s="45"/>
      <c r="D18" s="45"/>
      <c r="E18" s="38" t="s">
        <v>105</v>
      </c>
      <c r="F18" s="45"/>
      <c r="G18" s="45"/>
      <c r="H18" s="45"/>
      <c r="I18" s="45"/>
      <c r="J18" s="46"/>
    </row>
    <row r="19">
      <c r="A19" s="36" t="s">
        <v>44</v>
      </c>
      <c r="B19" s="44"/>
      <c r="C19" s="45"/>
      <c r="D19" s="45"/>
      <c r="E19" s="47" t="s">
        <v>97</v>
      </c>
      <c r="F19" s="45"/>
      <c r="G19" s="45"/>
      <c r="H19" s="45"/>
      <c r="I19" s="45"/>
      <c r="J19" s="46"/>
    </row>
    <row r="20" ht="270">
      <c r="A20" s="36" t="s">
        <v>46</v>
      </c>
      <c r="B20" s="44"/>
      <c r="C20" s="45"/>
      <c r="D20" s="45"/>
      <c r="E20" s="38" t="s">
        <v>106</v>
      </c>
      <c r="F20" s="45"/>
      <c r="G20" s="45"/>
      <c r="H20" s="45"/>
      <c r="I20" s="45"/>
      <c r="J20" s="46"/>
    </row>
    <row r="21">
      <c r="A21" s="36" t="s">
        <v>37</v>
      </c>
      <c r="B21" s="36">
        <v>4</v>
      </c>
      <c r="C21" s="37" t="s">
        <v>107</v>
      </c>
      <c r="D21" s="36" t="s">
        <v>39</v>
      </c>
      <c r="E21" s="38" t="s">
        <v>108</v>
      </c>
      <c r="F21" s="39" t="s">
        <v>95</v>
      </c>
      <c r="G21" s="40">
        <v>4.4000000000000004</v>
      </c>
      <c r="H21" s="41">
        <v>0</v>
      </c>
      <c r="I21" s="42">
        <f>ROUND(G21*H21,P4)</f>
        <v>0</v>
      </c>
      <c r="J21" s="36"/>
      <c r="O21" s="43">
        <f>I21*0.21</f>
        <v>0</v>
      </c>
      <c r="P21">
        <v>3</v>
      </c>
    </row>
    <row r="22">
      <c r="A22" s="36" t="s">
        <v>42</v>
      </c>
      <c r="B22" s="44"/>
      <c r="C22" s="45"/>
      <c r="D22" s="45"/>
      <c r="E22" s="38" t="s">
        <v>109</v>
      </c>
      <c r="F22" s="45"/>
      <c r="G22" s="45"/>
      <c r="H22" s="45"/>
      <c r="I22" s="45"/>
      <c r="J22" s="46"/>
    </row>
    <row r="23">
      <c r="A23" s="36" t="s">
        <v>44</v>
      </c>
      <c r="B23" s="44"/>
      <c r="C23" s="45"/>
      <c r="D23" s="45"/>
      <c r="E23" s="47" t="s">
        <v>97</v>
      </c>
      <c r="F23" s="45"/>
      <c r="G23" s="45"/>
      <c r="H23" s="45"/>
      <c r="I23" s="45"/>
      <c r="J23" s="46"/>
    </row>
    <row r="24" ht="330">
      <c r="A24" s="36" t="s">
        <v>46</v>
      </c>
      <c r="B24" s="44"/>
      <c r="C24" s="45"/>
      <c r="D24" s="45"/>
      <c r="E24" s="38" t="s">
        <v>110</v>
      </c>
      <c r="F24" s="45"/>
      <c r="G24" s="45"/>
      <c r="H24" s="45"/>
      <c r="I24" s="45"/>
      <c r="J24" s="46"/>
    </row>
    <row r="25">
      <c r="A25" s="36" t="s">
        <v>37</v>
      </c>
      <c r="B25" s="36">
        <v>18</v>
      </c>
      <c r="C25" s="37" t="s">
        <v>111</v>
      </c>
      <c r="D25" s="36" t="s">
        <v>39</v>
      </c>
      <c r="E25" s="38" t="s">
        <v>112</v>
      </c>
      <c r="F25" s="39" t="s">
        <v>41</v>
      </c>
      <c r="G25" s="40">
        <v>20</v>
      </c>
      <c r="H25" s="41">
        <v>0</v>
      </c>
      <c r="I25" s="42">
        <f>ROUND(G25*H25,P4)</f>
        <v>0</v>
      </c>
      <c r="J25" s="36"/>
      <c r="O25" s="43">
        <f>I25*0.21</f>
        <v>0</v>
      </c>
      <c r="P25">
        <v>3</v>
      </c>
    </row>
    <row r="26">
      <c r="A26" s="36" t="s">
        <v>42</v>
      </c>
      <c r="B26" s="44"/>
      <c r="C26" s="45"/>
      <c r="D26" s="45"/>
      <c r="E26" s="51" t="s">
        <v>39</v>
      </c>
      <c r="F26" s="45"/>
      <c r="G26" s="45"/>
      <c r="H26" s="45"/>
      <c r="I26" s="45"/>
      <c r="J26" s="46"/>
    </row>
    <row r="27">
      <c r="A27" s="36" t="s">
        <v>44</v>
      </c>
      <c r="B27" s="44"/>
      <c r="C27" s="45"/>
      <c r="D27" s="45"/>
      <c r="E27" s="47" t="s">
        <v>113</v>
      </c>
      <c r="F27" s="45"/>
      <c r="G27" s="45"/>
      <c r="H27" s="45"/>
      <c r="I27" s="45"/>
      <c r="J27" s="46"/>
    </row>
    <row r="28" ht="75">
      <c r="A28" s="36" t="s">
        <v>46</v>
      </c>
      <c r="B28" s="44"/>
      <c r="C28" s="45"/>
      <c r="D28" s="45"/>
      <c r="E28" s="38" t="s">
        <v>114</v>
      </c>
      <c r="F28" s="45"/>
      <c r="G28" s="45"/>
      <c r="H28" s="45"/>
      <c r="I28" s="45"/>
      <c r="J28" s="46"/>
    </row>
    <row r="29">
      <c r="A29" s="36" t="s">
        <v>37</v>
      </c>
      <c r="B29" s="36">
        <v>17</v>
      </c>
      <c r="C29" s="37" t="s">
        <v>115</v>
      </c>
      <c r="D29" s="36" t="s">
        <v>39</v>
      </c>
      <c r="E29" s="38" t="s">
        <v>116</v>
      </c>
      <c r="F29" s="39" t="s">
        <v>41</v>
      </c>
      <c r="G29" s="40">
        <v>20</v>
      </c>
      <c r="H29" s="41">
        <v>0</v>
      </c>
      <c r="I29" s="42">
        <f>ROUND(G29*H29,P4)</f>
        <v>0</v>
      </c>
      <c r="J29" s="36"/>
      <c r="O29" s="43">
        <f>I29*0.21</f>
        <v>0</v>
      </c>
      <c r="P29">
        <v>3</v>
      </c>
    </row>
    <row r="30">
      <c r="A30" s="36" t="s">
        <v>42</v>
      </c>
      <c r="B30" s="44"/>
      <c r="C30" s="45"/>
      <c r="D30" s="45"/>
      <c r="E30" s="51" t="s">
        <v>39</v>
      </c>
      <c r="F30" s="45"/>
      <c r="G30" s="45"/>
      <c r="H30" s="45"/>
      <c r="I30" s="45"/>
      <c r="J30" s="46"/>
    </row>
    <row r="31">
      <c r="A31" s="36" t="s">
        <v>44</v>
      </c>
      <c r="B31" s="44"/>
      <c r="C31" s="45"/>
      <c r="D31" s="45"/>
      <c r="E31" s="47" t="s">
        <v>113</v>
      </c>
      <c r="F31" s="45"/>
      <c r="G31" s="45"/>
      <c r="H31" s="45"/>
      <c r="I31" s="45"/>
      <c r="J31" s="46"/>
    </row>
    <row r="32" ht="75">
      <c r="A32" s="36" t="s">
        <v>46</v>
      </c>
      <c r="B32" s="44"/>
      <c r="C32" s="45"/>
      <c r="D32" s="45"/>
      <c r="E32" s="38" t="s">
        <v>117</v>
      </c>
      <c r="F32" s="45"/>
      <c r="G32" s="45"/>
      <c r="H32" s="45"/>
      <c r="I32" s="45"/>
      <c r="J32" s="46"/>
    </row>
    <row r="33">
      <c r="A33" s="30" t="s">
        <v>35</v>
      </c>
      <c r="B33" s="31"/>
      <c r="C33" s="32" t="s">
        <v>118</v>
      </c>
      <c r="D33" s="33"/>
      <c r="E33" s="30" t="s">
        <v>119</v>
      </c>
      <c r="F33" s="33"/>
      <c r="G33" s="33"/>
      <c r="H33" s="33"/>
      <c r="I33" s="34">
        <f>SUMIFS(I34:I37,A34:A37,"P")</f>
        <v>0</v>
      </c>
      <c r="J33" s="35"/>
    </row>
    <row r="34">
      <c r="A34" s="36" t="s">
        <v>37</v>
      </c>
      <c r="B34" s="36">
        <v>5</v>
      </c>
      <c r="C34" s="37" t="s">
        <v>120</v>
      </c>
      <c r="D34" s="36" t="s">
        <v>39</v>
      </c>
      <c r="E34" s="38" t="s">
        <v>121</v>
      </c>
      <c r="F34" s="39" t="s">
        <v>122</v>
      </c>
      <c r="G34" s="40">
        <v>2.3999999999999999</v>
      </c>
      <c r="H34" s="41">
        <v>0</v>
      </c>
      <c r="I34" s="42">
        <f>ROUND(G34*H34,P4)</f>
        <v>0</v>
      </c>
      <c r="J34" s="36"/>
      <c r="O34" s="43">
        <f>I34*0.21</f>
        <v>0</v>
      </c>
      <c r="P34">
        <v>3</v>
      </c>
    </row>
    <row r="35" ht="30">
      <c r="A35" s="36" t="s">
        <v>42</v>
      </c>
      <c r="B35" s="44"/>
      <c r="C35" s="45"/>
      <c r="D35" s="45"/>
      <c r="E35" s="38" t="s">
        <v>123</v>
      </c>
      <c r="F35" s="45"/>
      <c r="G35" s="45"/>
      <c r="H35" s="45"/>
      <c r="I35" s="45"/>
      <c r="J35" s="46"/>
    </row>
    <row r="36">
      <c r="A36" s="36" t="s">
        <v>44</v>
      </c>
      <c r="B36" s="44"/>
      <c r="C36" s="45"/>
      <c r="D36" s="45"/>
      <c r="E36" s="47" t="s">
        <v>124</v>
      </c>
      <c r="F36" s="45"/>
      <c r="G36" s="45"/>
      <c r="H36" s="45"/>
      <c r="I36" s="45"/>
      <c r="J36" s="46"/>
    </row>
    <row r="37" ht="150">
      <c r="A37" s="36" t="s">
        <v>46</v>
      </c>
      <c r="B37" s="44"/>
      <c r="C37" s="45"/>
      <c r="D37" s="45"/>
      <c r="E37" s="38" t="s">
        <v>125</v>
      </c>
      <c r="F37" s="45"/>
      <c r="G37" s="45"/>
      <c r="H37" s="45"/>
      <c r="I37" s="45"/>
      <c r="J37" s="46"/>
    </row>
    <row r="38">
      <c r="A38" s="30" t="s">
        <v>35</v>
      </c>
      <c r="B38" s="31"/>
      <c r="C38" s="32" t="s">
        <v>126</v>
      </c>
      <c r="D38" s="33"/>
      <c r="E38" s="30" t="s">
        <v>127</v>
      </c>
      <c r="F38" s="33"/>
      <c r="G38" s="33"/>
      <c r="H38" s="33"/>
      <c r="I38" s="34">
        <f>SUMIFS(I39:I46,A39:A46,"P")</f>
        <v>0</v>
      </c>
      <c r="J38" s="35"/>
    </row>
    <row r="39">
      <c r="A39" s="36" t="s">
        <v>37</v>
      </c>
      <c r="B39" s="36">
        <v>6</v>
      </c>
      <c r="C39" s="37" t="s">
        <v>128</v>
      </c>
      <c r="D39" s="36" t="s">
        <v>39</v>
      </c>
      <c r="E39" s="38" t="s">
        <v>129</v>
      </c>
      <c r="F39" s="39" t="s">
        <v>95</v>
      </c>
      <c r="G39" s="40">
        <v>2.1600000000000001</v>
      </c>
      <c r="H39" s="41">
        <v>0</v>
      </c>
      <c r="I39" s="42">
        <f>ROUND(G39*H39,P4)</f>
        <v>0</v>
      </c>
      <c r="J39" s="36"/>
      <c r="O39" s="43">
        <f>I39*0.21</f>
        <v>0</v>
      </c>
      <c r="P39">
        <v>3</v>
      </c>
    </row>
    <row r="40">
      <c r="A40" s="36" t="s">
        <v>42</v>
      </c>
      <c r="B40" s="44"/>
      <c r="C40" s="45"/>
      <c r="D40" s="45"/>
      <c r="E40" s="38" t="s">
        <v>130</v>
      </c>
      <c r="F40" s="45"/>
      <c r="G40" s="45"/>
      <c r="H40" s="45"/>
      <c r="I40" s="45"/>
      <c r="J40" s="46"/>
    </row>
    <row r="41">
      <c r="A41" s="36" t="s">
        <v>44</v>
      </c>
      <c r="B41" s="44"/>
      <c r="C41" s="45"/>
      <c r="D41" s="45"/>
      <c r="E41" s="47" t="s">
        <v>131</v>
      </c>
      <c r="F41" s="45"/>
      <c r="G41" s="45"/>
      <c r="H41" s="45"/>
      <c r="I41" s="45"/>
      <c r="J41" s="46"/>
    </row>
    <row r="42" ht="409.5">
      <c r="A42" s="36" t="s">
        <v>46</v>
      </c>
      <c r="B42" s="44"/>
      <c r="C42" s="45"/>
      <c r="D42" s="45"/>
      <c r="E42" s="38" t="s">
        <v>132</v>
      </c>
      <c r="F42" s="45"/>
      <c r="G42" s="45"/>
      <c r="H42" s="45"/>
      <c r="I42" s="45"/>
      <c r="J42" s="46"/>
    </row>
    <row r="43">
      <c r="A43" s="36" t="s">
        <v>37</v>
      </c>
      <c r="B43" s="36">
        <v>7</v>
      </c>
      <c r="C43" s="37" t="s">
        <v>133</v>
      </c>
      <c r="D43" s="36" t="s">
        <v>39</v>
      </c>
      <c r="E43" s="38" t="s">
        <v>134</v>
      </c>
      <c r="F43" s="39" t="s">
        <v>135</v>
      </c>
      <c r="G43" s="40">
        <v>0.42399999999999999</v>
      </c>
      <c r="H43" s="41">
        <v>0</v>
      </c>
      <c r="I43" s="42">
        <f>ROUND(G43*H43,P4)</f>
        <v>0</v>
      </c>
      <c r="J43" s="36"/>
      <c r="O43" s="43">
        <f>I43*0.21</f>
        <v>0</v>
      </c>
      <c r="P43">
        <v>3</v>
      </c>
    </row>
    <row r="44">
      <c r="A44" s="36" t="s">
        <v>42</v>
      </c>
      <c r="B44" s="44"/>
      <c r="C44" s="45"/>
      <c r="D44" s="45"/>
      <c r="E44" s="51" t="s">
        <v>39</v>
      </c>
      <c r="F44" s="45"/>
      <c r="G44" s="45"/>
      <c r="H44" s="45"/>
      <c r="I44" s="45"/>
      <c r="J44" s="46"/>
    </row>
    <row r="45">
      <c r="A45" s="36" t="s">
        <v>44</v>
      </c>
      <c r="B45" s="44"/>
      <c r="C45" s="45"/>
      <c r="D45" s="45"/>
      <c r="E45" s="47" t="s">
        <v>136</v>
      </c>
      <c r="F45" s="45"/>
      <c r="G45" s="45"/>
      <c r="H45" s="45"/>
      <c r="I45" s="45"/>
      <c r="J45" s="46"/>
    </row>
    <row r="46" ht="375">
      <c r="A46" s="36" t="s">
        <v>46</v>
      </c>
      <c r="B46" s="44"/>
      <c r="C46" s="45"/>
      <c r="D46" s="45"/>
      <c r="E46" s="38" t="s">
        <v>137</v>
      </c>
      <c r="F46" s="45"/>
      <c r="G46" s="45"/>
      <c r="H46" s="45"/>
      <c r="I46" s="45"/>
      <c r="J46" s="46"/>
    </row>
    <row r="47">
      <c r="A47" s="30" t="s">
        <v>35</v>
      </c>
      <c r="B47" s="31"/>
      <c r="C47" s="32" t="s">
        <v>138</v>
      </c>
      <c r="D47" s="33"/>
      <c r="E47" s="30" t="s">
        <v>139</v>
      </c>
      <c r="F47" s="33"/>
      <c r="G47" s="33"/>
      <c r="H47" s="33"/>
      <c r="I47" s="34">
        <f>SUMIFS(I48:I63,A48:A63,"P")</f>
        <v>0</v>
      </c>
      <c r="J47" s="35"/>
    </row>
    <row r="48">
      <c r="A48" s="36" t="s">
        <v>37</v>
      </c>
      <c r="B48" s="36">
        <v>16</v>
      </c>
      <c r="C48" s="37" t="s">
        <v>140</v>
      </c>
      <c r="D48" s="36" t="s">
        <v>39</v>
      </c>
      <c r="E48" s="38" t="s">
        <v>141</v>
      </c>
      <c r="F48" s="39" t="s">
        <v>95</v>
      </c>
      <c r="G48" s="40">
        <v>1.2470000000000001</v>
      </c>
      <c r="H48" s="41">
        <v>0</v>
      </c>
      <c r="I48" s="42">
        <f>ROUND(G48*H48,P4)</f>
        <v>0</v>
      </c>
      <c r="J48" s="36"/>
      <c r="O48" s="43">
        <f>I48*0.21</f>
        <v>0</v>
      </c>
      <c r="P48">
        <v>3</v>
      </c>
    </row>
    <row r="49">
      <c r="A49" s="36" t="s">
        <v>42</v>
      </c>
      <c r="B49" s="44"/>
      <c r="C49" s="45"/>
      <c r="D49" s="45"/>
      <c r="E49" s="38" t="s">
        <v>142</v>
      </c>
      <c r="F49" s="45"/>
      <c r="G49" s="45"/>
      <c r="H49" s="45"/>
      <c r="I49" s="45"/>
      <c r="J49" s="46"/>
    </row>
    <row r="50">
      <c r="A50" s="36" t="s">
        <v>44</v>
      </c>
      <c r="B50" s="44"/>
      <c r="C50" s="45"/>
      <c r="D50" s="45"/>
      <c r="E50" s="47" t="s">
        <v>143</v>
      </c>
      <c r="F50" s="45"/>
      <c r="G50" s="45"/>
      <c r="H50" s="45"/>
      <c r="I50" s="45"/>
      <c r="J50" s="46"/>
    </row>
    <row r="51" ht="405">
      <c r="A51" s="36" t="s">
        <v>46</v>
      </c>
      <c r="B51" s="44"/>
      <c r="C51" s="45"/>
      <c r="D51" s="45"/>
      <c r="E51" s="38" t="s">
        <v>144</v>
      </c>
      <c r="F51" s="45"/>
      <c r="G51" s="45"/>
      <c r="H51" s="45"/>
      <c r="I51" s="45"/>
      <c r="J51" s="46"/>
    </row>
    <row r="52">
      <c r="A52" s="36" t="s">
        <v>37</v>
      </c>
      <c r="B52" s="36">
        <v>8</v>
      </c>
      <c r="C52" s="37" t="s">
        <v>145</v>
      </c>
      <c r="D52" s="36" t="s">
        <v>39</v>
      </c>
      <c r="E52" s="38" t="s">
        <v>146</v>
      </c>
      <c r="F52" s="39" t="s">
        <v>135</v>
      </c>
      <c r="G52" s="40">
        <v>1.655</v>
      </c>
      <c r="H52" s="41">
        <v>0</v>
      </c>
      <c r="I52" s="42">
        <f>ROUND(G52*H52,P4)</f>
        <v>0</v>
      </c>
      <c r="J52" s="36"/>
      <c r="O52" s="43">
        <f>I52*0.21</f>
        <v>0</v>
      </c>
      <c r="P52">
        <v>3</v>
      </c>
    </row>
    <row r="53" ht="60">
      <c r="A53" s="36" t="s">
        <v>42</v>
      </c>
      <c r="B53" s="44"/>
      <c r="C53" s="45"/>
      <c r="D53" s="45"/>
      <c r="E53" s="38" t="s">
        <v>147</v>
      </c>
      <c r="F53" s="45"/>
      <c r="G53" s="45"/>
      <c r="H53" s="45"/>
      <c r="I53" s="45"/>
      <c r="J53" s="46"/>
    </row>
    <row r="54" ht="30">
      <c r="A54" s="36" t="s">
        <v>44</v>
      </c>
      <c r="B54" s="44"/>
      <c r="C54" s="45"/>
      <c r="D54" s="45"/>
      <c r="E54" s="47" t="s">
        <v>148</v>
      </c>
      <c r="F54" s="45"/>
      <c r="G54" s="45"/>
      <c r="H54" s="45"/>
      <c r="I54" s="45"/>
      <c r="J54" s="46"/>
    </row>
    <row r="55" ht="409.5">
      <c r="A55" s="36" t="s">
        <v>46</v>
      </c>
      <c r="B55" s="44"/>
      <c r="C55" s="45"/>
      <c r="D55" s="45"/>
      <c r="E55" s="38" t="s">
        <v>149</v>
      </c>
      <c r="F55" s="45"/>
      <c r="G55" s="45"/>
      <c r="H55" s="45"/>
      <c r="I55" s="45"/>
      <c r="J55" s="46"/>
    </row>
    <row r="56">
      <c r="A56" s="36" t="s">
        <v>37</v>
      </c>
      <c r="B56" s="36">
        <v>22</v>
      </c>
      <c r="C56" s="37" t="s">
        <v>150</v>
      </c>
      <c r="D56" s="36" t="s">
        <v>39</v>
      </c>
      <c r="E56" s="38" t="s">
        <v>151</v>
      </c>
      <c r="F56" s="39" t="s">
        <v>122</v>
      </c>
      <c r="G56" s="40">
        <v>4</v>
      </c>
      <c r="H56" s="41">
        <v>0</v>
      </c>
      <c r="I56" s="42">
        <f>ROUND(G56*H56,P4)</f>
        <v>0</v>
      </c>
      <c r="J56" s="36"/>
      <c r="O56" s="43">
        <f>I56*0.21</f>
        <v>0</v>
      </c>
      <c r="P56">
        <v>3</v>
      </c>
    </row>
    <row r="57">
      <c r="A57" s="36" t="s">
        <v>42</v>
      </c>
      <c r="B57" s="44"/>
      <c r="C57" s="45"/>
      <c r="D57" s="45"/>
      <c r="E57" s="38" t="s">
        <v>152</v>
      </c>
      <c r="F57" s="45"/>
      <c r="G57" s="45"/>
      <c r="H57" s="45"/>
      <c r="I57" s="45"/>
      <c r="J57" s="46"/>
    </row>
    <row r="58">
      <c r="A58" s="36" t="s">
        <v>44</v>
      </c>
      <c r="B58" s="44"/>
      <c r="C58" s="45"/>
      <c r="D58" s="45"/>
      <c r="E58" s="47" t="s">
        <v>153</v>
      </c>
      <c r="F58" s="45"/>
      <c r="G58" s="45"/>
      <c r="H58" s="45"/>
      <c r="I58" s="45"/>
      <c r="J58" s="46"/>
    </row>
    <row r="59" ht="105">
      <c r="A59" s="36" t="s">
        <v>46</v>
      </c>
      <c r="B59" s="44"/>
      <c r="C59" s="45"/>
      <c r="D59" s="45"/>
      <c r="E59" s="38" t="s">
        <v>154</v>
      </c>
      <c r="F59" s="45"/>
      <c r="G59" s="45"/>
      <c r="H59" s="45"/>
      <c r="I59" s="45"/>
      <c r="J59" s="46"/>
    </row>
    <row r="60">
      <c r="A60" s="36" t="s">
        <v>37</v>
      </c>
      <c r="B60" s="36">
        <v>19</v>
      </c>
      <c r="C60" s="37" t="s">
        <v>155</v>
      </c>
      <c r="D60" s="36" t="s">
        <v>39</v>
      </c>
      <c r="E60" s="38" t="s">
        <v>156</v>
      </c>
      <c r="F60" s="39" t="s">
        <v>95</v>
      </c>
      <c r="G60" s="40">
        <v>0.59999999999999998</v>
      </c>
      <c r="H60" s="41">
        <v>0</v>
      </c>
      <c r="I60" s="42">
        <f>ROUND(G60*H60,P4)</f>
        <v>0</v>
      </c>
      <c r="J60" s="36"/>
      <c r="O60" s="43">
        <f>I60*0.21</f>
        <v>0</v>
      </c>
      <c r="P60">
        <v>3</v>
      </c>
    </row>
    <row r="61">
      <c r="A61" s="36" t="s">
        <v>42</v>
      </c>
      <c r="B61" s="44"/>
      <c r="C61" s="45"/>
      <c r="D61" s="45"/>
      <c r="E61" s="38" t="s">
        <v>157</v>
      </c>
      <c r="F61" s="45"/>
      <c r="G61" s="45"/>
      <c r="H61" s="45"/>
      <c r="I61" s="45"/>
      <c r="J61" s="46"/>
    </row>
    <row r="62">
      <c r="A62" s="36" t="s">
        <v>44</v>
      </c>
      <c r="B62" s="44"/>
      <c r="C62" s="45"/>
      <c r="D62" s="45"/>
      <c r="E62" s="47" t="s">
        <v>158</v>
      </c>
      <c r="F62" s="45"/>
      <c r="G62" s="45"/>
      <c r="H62" s="45"/>
      <c r="I62" s="45"/>
      <c r="J62" s="46"/>
    </row>
    <row r="63" ht="409.5">
      <c r="A63" s="36" t="s">
        <v>46</v>
      </c>
      <c r="B63" s="44"/>
      <c r="C63" s="45"/>
      <c r="D63" s="45"/>
      <c r="E63" s="38" t="s">
        <v>159</v>
      </c>
      <c r="F63" s="45"/>
      <c r="G63" s="45"/>
      <c r="H63" s="45"/>
      <c r="I63" s="45"/>
      <c r="J63" s="46"/>
    </row>
    <row r="64">
      <c r="A64" s="30" t="s">
        <v>35</v>
      </c>
      <c r="B64" s="31"/>
      <c r="C64" s="32" t="s">
        <v>160</v>
      </c>
      <c r="D64" s="33"/>
      <c r="E64" s="30" t="s">
        <v>161</v>
      </c>
      <c r="F64" s="33"/>
      <c r="G64" s="33"/>
      <c r="H64" s="33"/>
      <c r="I64" s="34">
        <f>SUMIFS(I65:I72,A65:A72,"P")</f>
        <v>0</v>
      </c>
      <c r="J64" s="35"/>
    </row>
    <row r="65">
      <c r="A65" s="36" t="s">
        <v>37</v>
      </c>
      <c r="B65" s="36">
        <v>12</v>
      </c>
      <c r="C65" s="37" t="s">
        <v>162</v>
      </c>
      <c r="D65" s="36" t="s">
        <v>39</v>
      </c>
      <c r="E65" s="38" t="s">
        <v>163</v>
      </c>
      <c r="F65" s="39" t="s">
        <v>41</v>
      </c>
      <c r="G65" s="40">
        <v>5.7000000000000002</v>
      </c>
      <c r="H65" s="41">
        <v>0</v>
      </c>
      <c r="I65" s="42">
        <f>ROUND(G65*H65,P4)</f>
        <v>0</v>
      </c>
      <c r="J65" s="36"/>
      <c r="O65" s="43">
        <f>I65*0.21</f>
        <v>0</v>
      </c>
      <c r="P65">
        <v>3</v>
      </c>
    </row>
    <row r="66">
      <c r="A66" s="36" t="s">
        <v>42</v>
      </c>
      <c r="B66" s="44"/>
      <c r="C66" s="45"/>
      <c r="D66" s="45"/>
      <c r="E66" s="51" t="s">
        <v>39</v>
      </c>
      <c r="F66" s="45"/>
      <c r="G66" s="45"/>
      <c r="H66" s="45"/>
      <c r="I66" s="45"/>
      <c r="J66" s="46"/>
    </row>
    <row r="67">
      <c r="A67" s="36" t="s">
        <v>44</v>
      </c>
      <c r="B67" s="44"/>
      <c r="C67" s="45"/>
      <c r="D67" s="45"/>
      <c r="E67" s="47" t="s">
        <v>164</v>
      </c>
      <c r="F67" s="45"/>
      <c r="G67" s="45"/>
      <c r="H67" s="45"/>
      <c r="I67" s="45"/>
      <c r="J67" s="46"/>
    </row>
    <row r="68" ht="90">
      <c r="A68" s="36" t="s">
        <v>46</v>
      </c>
      <c r="B68" s="44"/>
      <c r="C68" s="45"/>
      <c r="D68" s="45"/>
      <c r="E68" s="38" t="s">
        <v>165</v>
      </c>
      <c r="F68" s="45"/>
      <c r="G68" s="45"/>
      <c r="H68" s="45"/>
      <c r="I68" s="45"/>
      <c r="J68" s="46"/>
    </row>
    <row r="69">
      <c r="A69" s="36" t="s">
        <v>37</v>
      </c>
      <c r="B69" s="36">
        <v>11</v>
      </c>
      <c r="C69" s="37" t="s">
        <v>166</v>
      </c>
      <c r="D69" s="36" t="s">
        <v>39</v>
      </c>
      <c r="E69" s="38" t="s">
        <v>167</v>
      </c>
      <c r="F69" s="39" t="s">
        <v>41</v>
      </c>
      <c r="G69" s="40">
        <v>5.7000000000000002</v>
      </c>
      <c r="H69" s="41">
        <v>0</v>
      </c>
      <c r="I69" s="42">
        <f>ROUND(G69*H69,P4)</f>
        <v>0</v>
      </c>
      <c r="J69" s="36"/>
      <c r="O69" s="43">
        <f>I69*0.21</f>
        <v>0</v>
      </c>
      <c r="P69">
        <v>3</v>
      </c>
    </row>
    <row r="70">
      <c r="A70" s="36" t="s">
        <v>42</v>
      </c>
      <c r="B70" s="44"/>
      <c r="C70" s="45"/>
      <c r="D70" s="45"/>
      <c r="E70" s="38" t="s">
        <v>168</v>
      </c>
      <c r="F70" s="45"/>
      <c r="G70" s="45"/>
      <c r="H70" s="45"/>
      <c r="I70" s="45"/>
      <c r="J70" s="46"/>
    </row>
    <row r="71">
      <c r="A71" s="36" t="s">
        <v>44</v>
      </c>
      <c r="B71" s="44"/>
      <c r="C71" s="45"/>
      <c r="D71" s="45"/>
      <c r="E71" s="47" t="s">
        <v>164</v>
      </c>
      <c r="F71" s="45"/>
      <c r="G71" s="45"/>
      <c r="H71" s="45"/>
      <c r="I71" s="45"/>
      <c r="J71" s="46"/>
    </row>
    <row r="72" ht="225">
      <c r="A72" s="36" t="s">
        <v>46</v>
      </c>
      <c r="B72" s="44"/>
      <c r="C72" s="45"/>
      <c r="D72" s="45"/>
      <c r="E72" s="38" t="s">
        <v>169</v>
      </c>
      <c r="F72" s="45"/>
      <c r="G72" s="45"/>
      <c r="H72" s="45"/>
      <c r="I72" s="45"/>
      <c r="J72" s="46"/>
    </row>
    <row r="73">
      <c r="A73" s="30" t="s">
        <v>35</v>
      </c>
      <c r="B73" s="31"/>
      <c r="C73" s="32" t="s">
        <v>170</v>
      </c>
      <c r="D73" s="33"/>
      <c r="E73" s="30" t="s">
        <v>171</v>
      </c>
      <c r="F73" s="33"/>
      <c r="G73" s="33"/>
      <c r="H73" s="33"/>
      <c r="I73" s="34">
        <f>SUMIFS(I74:I77,A74:A77,"P")</f>
        <v>0</v>
      </c>
      <c r="J73" s="35"/>
    </row>
    <row r="74">
      <c r="A74" s="36" t="s">
        <v>37</v>
      </c>
      <c r="B74" s="36">
        <v>13</v>
      </c>
      <c r="C74" s="37" t="s">
        <v>172</v>
      </c>
      <c r="D74" s="36" t="s">
        <v>39</v>
      </c>
      <c r="E74" s="38" t="s">
        <v>173</v>
      </c>
      <c r="F74" s="39" t="s">
        <v>41</v>
      </c>
      <c r="G74" s="40">
        <v>11.75</v>
      </c>
      <c r="H74" s="41">
        <v>0</v>
      </c>
      <c r="I74" s="42">
        <f>ROUND(G74*H74,P4)</f>
        <v>0</v>
      </c>
      <c r="J74" s="36"/>
      <c r="O74" s="43">
        <f>I74*0.21</f>
        <v>0</v>
      </c>
      <c r="P74">
        <v>3</v>
      </c>
    </row>
    <row r="75">
      <c r="A75" s="36" t="s">
        <v>42</v>
      </c>
      <c r="B75" s="44"/>
      <c r="C75" s="45"/>
      <c r="D75" s="45"/>
      <c r="E75" s="38" t="s">
        <v>174</v>
      </c>
      <c r="F75" s="45"/>
      <c r="G75" s="45"/>
      <c r="H75" s="45"/>
      <c r="I75" s="45"/>
      <c r="J75" s="46"/>
    </row>
    <row r="76">
      <c r="A76" s="36" t="s">
        <v>44</v>
      </c>
      <c r="B76" s="44"/>
      <c r="C76" s="45"/>
      <c r="D76" s="45"/>
      <c r="E76" s="47" t="s">
        <v>175</v>
      </c>
      <c r="F76" s="45"/>
      <c r="G76" s="45"/>
      <c r="H76" s="45"/>
      <c r="I76" s="45"/>
      <c r="J76" s="46"/>
    </row>
    <row r="77" ht="285">
      <c r="A77" s="36" t="s">
        <v>46</v>
      </c>
      <c r="B77" s="44"/>
      <c r="C77" s="45"/>
      <c r="D77" s="45"/>
      <c r="E77" s="38" t="s">
        <v>176</v>
      </c>
      <c r="F77" s="45"/>
      <c r="G77" s="45"/>
      <c r="H77" s="45"/>
      <c r="I77" s="45"/>
      <c r="J77" s="46"/>
    </row>
    <row r="78">
      <c r="A78" s="30" t="s">
        <v>35</v>
      </c>
      <c r="B78" s="31"/>
      <c r="C78" s="32" t="s">
        <v>177</v>
      </c>
      <c r="D78" s="33"/>
      <c r="E78" s="30" t="s">
        <v>178</v>
      </c>
      <c r="F78" s="33"/>
      <c r="G78" s="33"/>
      <c r="H78" s="33"/>
      <c r="I78" s="34">
        <f>SUMIFS(I79:I82,A79:A82,"P")</f>
        <v>0</v>
      </c>
      <c r="J78" s="35"/>
    </row>
    <row r="79">
      <c r="A79" s="36" t="s">
        <v>37</v>
      </c>
      <c r="B79" s="36">
        <v>20</v>
      </c>
      <c r="C79" s="37" t="s">
        <v>179</v>
      </c>
      <c r="D79" s="36" t="s">
        <v>39</v>
      </c>
      <c r="E79" s="38" t="s">
        <v>180</v>
      </c>
      <c r="F79" s="39" t="s">
        <v>122</v>
      </c>
      <c r="G79" s="40">
        <v>8</v>
      </c>
      <c r="H79" s="41">
        <v>0</v>
      </c>
      <c r="I79" s="42">
        <f>ROUND(G79*H79,P4)</f>
        <v>0</v>
      </c>
      <c r="J79" s="36"/>
      <c r="O79" s="43">
        <f>I79*0.21</f>
        <v>0</v>
      </c>
      <c r="P79">
        <v>3</v>
      </c>
    </row>
    <row r="80">
      <c r="A80" s="36" t="s">
        <v>42</v>
      </c>
      <c r="B80" s="44"/>
      <c r="C80" s="45"/>
      <c r="D80" s="45"/>
      <c r="E80" s="38" t="s">
        <v>181</v>
      </c>
      <c r="F80" s="45"/>
      <c r="G80" s="45"/>
      <c r="H80" s="45"/>
      <c r="I80" s="45"/>
      <c r="J80" s="46"/>
    </row>
    <row r="81">
      <c r="A81" s="36" t="s">
        <v>44</v>
      </c>
      <c r="B81" s="44"/>
      <c r="C81" s="45"/>
      <c r="D81" s="45"/>
      <c r="E81" s="47" t="s">
        <v>182</v>
      </c>
      <c r="F81" s="45"/>
      <c r="G81" s="45"/>
      <c r="H81" s="45"/>
      <c r="I81" s="45"/>
      <c r="J81" s="46"/>
    </row>
    <row r="82" ht="330">
      <c r="A82" s="36" t="s">
        <v>46</v>
      </c>
      <c r="B82" s="44"/>
      <c r="C82" s="45"/>
      <c r="D82" s="45"/>
      <c r="E82" s="38" t="s">
        <v>183</v>
      </c>
      <c r="F82" s="45"/>
      <c r="G82" s="45"/>
      <c r="H82" s="45"/>
      <c r="I82" s="45"/>
      <c r="J82" s="46"/>
    </row>
    <row r="83">
      <c r="A83" s="30" t="s">
        <v>35</v>
      </c>
      <c r="B83" s="31"/>
      <c r="C83" s="32" t="s">
        <v>184</v>
      </c>
      <c r="D83" s="33"/>
      <c r="E83" s="30" t="s">
        <v>185</v>
      </c>
      <c r="F83" s="33"/>
      <c r="G83" s="33"/>
      <c r="H83" s="33"/>
      <c r="I83" s="34">
        <f>SUMIFS(I84:I103,A84:A103,"P")</f>
        <v>0</v>
      </c>
      <c r="J83" s="35"/>
    </row>
    <row r="84">
      <c r="A84" s="36" t="s">
        <v>37</v>
      </c>
      <c r="B84" s="36">
        <v>9</v>
      </c>
      <c r="C84" s="37" t="s">
        <v>186</v>
      </c>
      <c r="D84" s="36" t="s">
        <v>39</v>
      </c>
      <c r="E84" s="38" t="s">
        <v>187</v>
      </c>
      <c r="F84" s="39" t="s">
        <v>122</v>
      </c>
      <c r="G84" s="40">
        <v>24.199999999999999</v>
      </c>
      <c r="H84" s="41">
        <v>0</v>
      </c>
      <c r="I84" s="42">
        <f>ROUND(G84*H84,P4)</f>
        <v>0</v>
      </c>
      <c r="J84" s="36"/>
      <c r="O84" s="43">
        <f>I84*0.21</f>
        <v>0</v>
      </c>
      <c r="P84">
        <v>3</v>
      </c>
    </row>
    <row r="85" ht="30">
      <c r="A85" s="36" t="s">
        <v>42</v>
      </c>
      <c r="B85" s="44"/>
      <c r="C85" s="45"/>
      <c r="D85" s="45"/>
      <c r="E85" s="38" t="s">
        <v>188</v>
      </c>
      <c r="F85" s="45"/>
      <c r="G85" s="45"/>
      <c r="H85" s="45"/>
      <c r="I85" s="45"/>
      <c r="J85" s="46"/>
    </row>
    <row r="86">
      <c r="A86" s="36" t="s">
        <v>44</v>
      </c>
      <c r="B86" s="44"/>
      <c r="C86" s="45"/>
      <c r="D86" s="45"/>
      <c r="E86" s="47" t="s">
        <v>189</v>
      </c>
      <c r="F86" s="45"/>
      <c r="G86" s="45"/>
      <c r="H86" s="45"/>
      <c r="I86" s="45"/>
      <c r="J86" s="46"/>
    </row>
    <row r="87" ht="120">
      <c r="A87" s="36" t="s">
        <v>46</v>
      </c>
      <c r="B87" s="44"/>
      <c r="C87" s="45"/>
      <c r="D87" s="45"/>
      <c r="E87" s="38" t="s">
        <v>190</v>
      </c>
      <c r="F87" s="45"/>
      <c r="G87" s="45"/>
      <c r="H87" s="45"/>
      <c r="I87" s="45"/>
      <c r="J87" s="46"/>
    </row>
    <row r="88">
      <c r="A88" s="36" t="s">
        <v>37</v>
      </c>
      <c r="B88" s="36">
        <v>15</v>
      </c>
      <c r="C88" s="37" t="s">
        <v>191</v>
      </c>
      <c r="D88" s="36" t="s">
        <v>39</v>
      </c>
      <c r="E88" s="38" t="s">
        <v>192</v>
      </c>
      <c r="F88" s="39" t="s">
        <v>122</v>
      </c>
      <c r="G88" s="40">
        <v>8</v>
      </c>
      <c r="H88" s="41">
        <v>0</v>
      </c>
      <c r="I88" s="42">
        <f>ROUND(G88*H88,P4)</f>
        <v>0</v>
      </c>
      <c r="J88" s="36"/>
      <c r="O88" s="43">
        <f>I88*0.21</f>
        <v>0</v>
      </c>
      <c r="P88">
        <v>3</v>
      </c>
    </row>
    <row r="89">
      <c r="A89" s="36" t="s">
        <v>42</v>
      </c>
      <c r="B89" s="44"/>
      <c r="C89" s="45"/>
      <c r="D89" s="45"/>
      <c r="E89" s="51" t="s">
        <v>39</v>
      </c>
      <c r="F89" s="45"/>
      <c r="G89" s="45"/>
      <c r="H89" s="45"/>
      <c r="I89" s="45"/>
      <c r="J89" s="46"/>
    </row>
    <row r="90">
      <c r="A90" s="36" t="s">
        <v>44</v>
      </c>
      <c r="B90" s="44"/>
      <c r="C90" s="45"/>
      <c r="D90" s="45"/>
      <c r="E90" s="47" t="s">
        <v>193</v>
      </c>
      <c r="F90" s="45"/>
      <c r="G90" s="45"/>
      <c r="H90" s="45"/>
      <c r="I90" s="45"/>
      <c r="J90" s="46"/>
    </row>
    <row r="91" ht="90">
      <c r="A91" s="36" t="s">
        <v>46</v>
      </c>
      <c r="B91" s="44"/>
      <c r="C91" s="45"/>
      <c r="D91" s="45"/>
      <c r="E91" s="38" t="s">
        <v>194</v>
      </c>
      <c r="F91" s="45"/>
      <c r="G91" s="45"/>
      <c r="H91" s="45"/>
      <c r="I91" s="45"/>
      <c r="J91" s="46"/>
    </row>
    <row r="92">
      <c r="A92" s="36" t="s">
        <v>37</v>
      </c>
      <c r="B92" s="36">
        <v>14</v>
      </c>
      <c r="C92" s="37" t="s">
        <v>195</v>
      </c>
      <c r="D92" s="36" t="s">
        <v>39</v>
      </c>
      <c r="E92" s="38" t="s">
        <v>196</v>
      </c>
      <c r="F92" s="39" t="s">
        <v>95</v>
      </c>
      <c r="G92" s="40">
        <v>0.26400000000000001</v>
      </c>
      <c r="H92" s="41">
        <v>0</v>
      </c>
      <c r="I92" s="42">
        <f>ROUND(G92*H92,P4)</f>
        <v>0</v>
      </c>
      <c r="J92" s="36"/>
      <c r="O92" s="43">
        <f>I92*0.21</f>
        <v>0</v>
      </c>
      <c r="P92">
        <v>3</v>
      </c>
    </row>
    <row r="93">
      <c r="A93" s="36" t="s">
        <v>42</v>
      </c>
      <c r="B93" s="44"/>
      <c r="C93" s="45"/>
      <c r="D93" s="45"/>
      <c r="E93" s="38" t="s">
        <v>197</v>
      </c>
      <c r="F93" s="45"/>
      <c r="G93" s="45"/>
      <c r="H93" s="45"/>
      <c r="I93" s="45"/>
      <c r="J93" s="46"/>
    </row>
    <row r="94">
      <c r="A94" s="36" t="s">
        <v>44</v>
      </c>
      <c r="B94" s="44"/>
      <c r="C94" s="45"/>
      <c r="D94" s="45"/>
      <c r="E94" s="47" t="s">
        <v>198</v>
      </c>
      <c r="F94" s="45"/>
      <c r="G94" s="45"/>
      <c r="H94" s="45"/>
      <c r="I94" s="45"/>
      <c r="J94" s="46"/>
    </row>
    <row r="95" ht="409.5">
      <c r="A95" s="36" t="s">
        <v>46</v>
      </c>
      <c r="B95" s="44"/>
      <c r="C95" s="45"/>
      <c r="D95" s="45"/>
      <c r="E95" s="38" t="s">
        <v>199</v>
      </c>
      <c r="F95" s="45"/>
      <c r="G95" s="45"/>
      <c r="H95" s="45"/>
      <c r="I95" s="45"/>
      <c r="J95" s="46"/>
    </row>
    <row r="96">
      <c r="A96" s="36" t="s">
        <v>37</v>
      </c>
      <c r="B96" s="36">
        <v>21</v>
      </c>
      <c r="C96" s="37" t="s">
        <v>200</v>
      </c>
      <c r="D96" s="36" t="s">
        <v>39</v>
      </c>
      <c r="E96" s="38" t="s">
        <v>201</v>
      </c>
      <c r="F96" s="39" t="s">
        <v>202</v>
      </c>
      <c r="G96" s="40">
        <v>25</v>
      </c>
      <c r="H96" s="41">
        <v>0</v>
      </c>
      <c r="I96" s="42">
        <f>ROUND(G96*H96,P4)</f>
        <v>0</v>
      </c>
      <c r="J96" s="36"/>
      <c r="O96" s="43">
        <f>I96*0.21</f>
        <v>0</v>
      </c>
      <c r="P96">
        <v>3</v>
      </c>
    </row>
    <row r="97">
      <c r="A97" s="36" t="s">
        <v>42</v>
      </c>
      <c r="B97" s="44"/>
      <c r="C97" s="45"/>
      <c r="D97" s="45"/>
      <c r="E97" s="38" t="s">
        <v>203</v>
      </c>
      <c r="F97" s="45"/>
      <c r="G97" s="45"/>
      <c r="H97" s="45"/>
      <c r="I97" s="45"/>
      <c r="J97" s="46"/>
    </row>
    <row r="98">
      <c r="A98" s="36" t="s">
        <v>44</v>
      </c>
      <c r="B98" s="44"/>
      <c r="C98" s="45"/>
      <c r="D98" s="45"/>
      <c r="E98" s="47" t="s">
        <v>204</v>
      </c>
      <c r="F98" s="45"/>
      <c r="G98" s="45"/>
      <c r="H98" s="45"/>
      <c r="I98" s="45"/>
      <c r="J98" s="46"/>
    </row>
    <row r="99" ht="409.5">
      <c r="A99" s="36" t="s">
        <v>46</v>
      </c>
      <c r="B99" s="44"/>
      <c r="C99" s="45"/>
      <c r="D99" s="45"/>
      <c r="E99" s="38" t="s">
        <v>205</v>
      </c>
      <c r="F99" s="45"/>
      <c r="G99" s="45"/>
      <c r="H99" s="45"/>
      <c r="I99" s="45"/>
      <c r="J99" s="46"/>
    </row>
    <row r="100">
      <c r="A100" s="36" t="s">
        <v>37</v>
      </c>
      <c r="B100" s="36">
        <v>10</v>
      </c>
      <c r="C100" s="37" t="s">
        <v>206</v>
      </c>
      <c r="D100" s="36" t="s">
        <v>39</v>
      </c>
      <c r="E100" s="38" t="s">
        <v>207</v>
      </c>
      <c r="F100" s="39" t="s">
        <v>208</v>
      </c>
      <c r="G100" s="40">
        <v>15</v>
      </c>
      <c r="H100" s="41">
        <v>0</v>
      </c>
      <c r="I100" s="42">
        <f>ROUND(G100*H100,P4)</f>
        <v>0</v>
      </c>
      <c r="J100" s="36"/>
      <c r="O100" s="43">
        <f>I100*0.21</f>
        <v>0</v>
      </c>
      <c r="P100">
        <v>3</v>
      </c>
    </row>
    <row r="101">
      <c r="A101" s="36" t="s">
        <v>42</v>
      </c>
      <c r="B101" s="44"/>
      <c r="C101" s="45"/>
      <c r="D101" s="45"/>
      <c r="E101" s="38" t="s">
        <v>209</v>
      </c>
      <c r="F101" s="45"/>
      <c r="G101" s="45"/>
      <c r="H101" s="45"/>
      <c r="I101" s="45"/>
      <c r="J101" s="46"/>
    </row>
    <row r="102">
      <c r="A102" s="36" t="s">
        <v>44</v>
      </c>
      <c r="B102" s="44"/>
      <c r="C102" s="45"/>
      <c r="D102" s="45"/>
      <c r="E102" s="47" t="s">
        <v>210</v>
      </c>
      <c r="F102" s="45"/>
      <c r="G102" s="45"/>
      <c r="H102" s="45"/>
      <c r="I102" s="45"/>
      <c r="J102" s="46"/>
    </row>
    <row r="103" ht="75">
      <c r="A103" s="36" t="s">
        <v>46</v>
      </c>
      <c r="B103" s="48"/>
      <c r="C103" s="49"/>
      <c r="D103" s="49"/>
      <c r="E103" s="38" t="s">
        <v>211</v>
      </c>
      <c r="F103" s="49"/>
      <c r="G103" s="49"/>
      <c r="H103" s="49"/>
      <c r="I103" s="49"/>
      <c r="J103" s="50"/>
    </row>
  </sheetData>
  <sheetProtection sheet="1" objects="1" scenarios="1" spinCount="100000" saltValue="Wm9TL/O8E9M9FuOgDbnrI9+tWnXP+HzEN9fYoXmXMxYivwhDxfipc332QqJSd6HU7i/HBjbXKfYYXu2/QW8wTA==" hashValue="uSRpNZ8itaycIR/MO5k/dKrKAcvp3N+mdY/SVQEzRyZS82uoMRX19hnGt3gHwt9a1B0KGFZlAoQZhxIWdYOzPQ==" algorithmName="SHA-512" password="AC7E"/>
  <mergeCells count="11">
    <mergeCell ref="C3:D3"/>
    <mergeCell ref="C4:D4"/>
    <mergeCell ref="A5:A6"/>
    <mergeCell ref="B5:B6"/>
    <mergeCell ref="C5:C6"/>
    <mergeCell ref="D5:D6"/>
    <mergeCell ref="E5:E6"/>
    <mergeCell ref="F5:F6"/>
    <mergeCell ref="G5:G6"/>
    <mergeCell ref="H5:I5"/>
    <mergeCell ref="J5:J6"/>
  </mergeCells>
  <pageSetup fitToHeight="0"/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workbookViewId="0"/>
  </sheetViews>
  <sheetFormatPr defaultRowHeight="15"/>
  <cols>
    <col min="1" max="1" width="9.140625" hidden="1"/>
    <col min="2" max="2" width="16.14063" customWidth="1"/>
    <col min="3" max="3" width="9.710938" customWidth="1"/>
    <col min="4" max="4" width="13" customWidth="1"/>
    <col min="5" max="5" width="64.85547" customWidth="1"/>
    <col min="6" max="6" width="13" customWidth="1"/>
    <col min="7" max="7" width="16.14063" customWidth="1"/>
    <col min="8" max="8" width="16.14063" customWidth="1"/>
    <col min="9" max="9" width="16.14063" customWidth="1"/>
    <col min="10" max="10" width="14.85547" bestFit="1" customWidth="1"/>
    <col min="15" max="15" width="9.140625" hidden="1"/>
    <col min="16" max="16" width="9.140625" hidden="1"/>
  </cols>
  <sheetData>
    <row r="1">
      <c r="A1" s="1" t="s">
        <v>0</v>
      </c>
      <c r="B1" s="11"/>
      <c r="C1" s="12"/>
      <c r="D1" s="12"/>
      <c r="E1" s="13" t="s">
        <v>1</v>
      </c>
      <c r="F1" s="12"/>
      <c r="G1" s="12"/>
      <c r="H1" s="12"/>
      <c r="I1" s="12"/>
      <c r="J1" s="14"/>
      <c r="P1">
        <v>3</v>
      </c>
    </row>
    <row r="2" ht="20.25">
      <c r="A2" s="1"/>
      <c r="B2" s="15"/>
      <c r="C2" s="16"/>
      <c r="D2" s="16"/>
      <c r="E2" s="17" t="s">
        <v>17</v>
      </c>
      <c r="F2" s="16"/>
      <c r="G2" s="16"/>
      <c r="H2" s="16"/>
      <c r="I2" s="16"/>
      <c r="J2" s="18"/>
    </row>
    <row r="3">
      <c r="A3" s="3" t="s">
        <v>18</v>
      </c>
      <c r="B3" s="19" t="s">
        <v>19</v>
      </c>
      <c r="C3" s="20" t="s">
        <v>20</v>
      </c>
      <c r="D3" s="21"/>
      <c r="E3" s="22" t="s">
        <v>21</v>
      </c>
      <c r="F3" s="16"/>
      <c r="G3" s="16"/>
      <c r="H3" s="23" t="s">
        <v>15</v>
      </c>
      <c r="I3" s="24">
        <f>SUMIFS(I8:I41,A8:A41,"SD")</f>
        <v>0</v>
      </c>
      <c r="J3" s="18"/>
      <c r="O3">
        <v>0</v>
      </c>
      <c r="P3">
        <v>2</v>
      </c>
    </row>
    <row r="4">
      <c r="A4" s="3" t="s">
        <v>22</v>
      </c>
      <c r="B4" s="19" t="s">
        <v>23</v>
      </c>
      <c r="C4" s="20" t="s">
        <v>15</v>
      </c>
      <c r="D4" s="21"/>
      <c r="E4" s="22" t="s">
        <v>16</v>
      </c>
      <c r="F4" s="16"/>
      <c r="G4" s="16"/>
      <c r="H4" s="16"/>
      <c r="I4" s="16"/>
      <c r="J4" s="18"/>
      <c r="O4">
        <v>0.12</v>
      </c>
      <c r="P4">
        <v>2</v>
      </c>
    </row>
    <row r="5">
      <c r="A5" s="25" t="s">
        <v>24</v>
      </c>
      <c r="B5" s="26" t="s">
        <v>25</v>
      </c>
      <c r="C5" s="7" t="s">
        <v>26</v>
      </c>
      <c r="D5" s="7" t="s">
        <v>27</v>
      </c>
      <c r="E5" s="7" t="s">
        <v>28</v>
      </c>
      <c r="F5" s="7" t="s">
        <v>29</v>
      </c>
      <c r="G5" s="7" t="s">
        <v>30</v>
      </c>
      <c r="H5" s="7" t="s">
        <v>31</v>
      </c>
      <c r="I5" s="7"/>
      <c r="J5" s="27" t="s">
        <v>32</v>
      </c>
      <c r="O5">
        <v>0.20999999999999999</v>
      </c>
    </row>
    <row r="6">
      <c r="A6" s="25"/>
      <c r="B6" s="26"/>
      <c r="C6" s="7"/>
      <c r="D6" s="7"/>
      <c r="E6" s="7"/>
      <c r="F6" s="7"/>
      <c r="G6" s="7"/>
      <c r="H6" s="7" t="s">
        <v>33</v>
      </c>
      <c r="I6" s="7" t="s">
        <v>34</v>
      </c>
      <c r="J6" s="27"/>
    </row>
    <row r="7">
      <c r="A7" s="28">
        <v>0</v>
      </c>
      <c r="B7" s="26">
        <v>1</v>
      </c>
      <c r="C7" s="29">
        <v>2</v>
      </c>
      <c r="D7" s="7">
        <v>3</v>
      </c>
      <c r="E7" s="29">
        <v>4</v>
      </c>
      <c r="F7" s="7">
        <v>5</v>
      </c>
      <c r="G7" s="7">
        <v>6</v>
      </c>
      <c r="H7" s="7">
        <v>7</v>
      </c>
      <c r="I7" s="29">
        <v>8</v>
      </c>
      <c r="J7" s="27">
        <v>9</v>
      </c>
    </row>
    <row r="8">
      <c r="A8" s="30" t="s">
        <v>35</v>
      </c>
      <c r="B8" s="31"/>
      <c r="C8" s="32" t="s">
        <v>36</v>
      </c>
      <c r="D8" s="33"/>
      <c r="E8" s="30" t="s">
        <v>12</v>
      </c>
      <c r="F8" s="33"/>
      <c r="G8" s="33"/>
      <c r="H8" s="33"/>
      <c r="I8" s="34">
        <f>SUMIFS(I9:I11,A9:A11,"P")</f>
        <v>0</v>
      </c>
      <c r="J8" s="35"/>
    </row>
    <row r="9">
      <c r="A9" s="36" t="s">
        <v>37</v>
      </c>
      <c r="B9" s="36">
        <v>8</v>
      </c>
      <c r="C9" s="37" t="s">
        <v>212</v>
      </c>
      <c r="D9" s="36" t="s">
        <v>39</v>
      </c>
      <c r="E9" s="38" t="s">
        <v>213</v>
      </c>
      <c r="F9" s="39" t="s">
        <v>95</v>
      </c>
      <c r="G9" s="40">
        <v>0.66500000000000004</v>
      </c>
      <c r="H9" s="41">
        <v>0</v>
      </c>
      <c r="I9" s="42">
        <f>ROUND(G9*H9,P4)</f>
        <v>0</v>
      </c>
      <c r="J9" s="36"/>
      <c r="O9" s="43">
        <f>I9*0.21</f>
        <v>0</v>
      </c>
      <c r="P9">
        <v>3</v>
      </c>
    </row>
    <row r="10">
      <c r="A10" s="36" t="s">
        <v>42</v>
      </c>
      <c r="B10" s="44"/>
      <c r="C10" s="45"/>
      <c r="D10" s="45"/>
      <c r="E10" s="38" t="s">
        <v>214</v>
      </c>
      <c r="F10" s="45"/>
      <c r="G10" s="45"/>
      <c r="H10" s="45"/>
      <c r="I10" s="45"/>
      <c r="J10" s="46"/>
    </row>
    <row r="11" ht="75">
      <c r="A11" s="36" t="s">
        <v>46</v>
      </c>
      <c r="B11" s="44"/>
      <c r="C11" s="45"/>
      <c r="D11" s="45"/>
      <c r="E11" s="38" t="s">
        <v>215</v>
      </c>
      <c r="F11" s="45"/>
      <c r="G11" s="45"/>
      <c r="H11" s="45"/>
      <c r="I11" s="45"/>
      <c r="J11" s="46"/>
    </row>
    <row r="12">
      <c r="A12" s="30" t="s">
        <v>35</v>
      </c>
      <c r="B12" s="31"/>
      <c r="C12" s="32" t="s">
        <v>91</v>
      </c>
      <c r="D12" s="33"/>
      <c r="E12" s="30" t="s">
        <v>92</v>
      </c>
      <c r="F12" s="33"/>
      <c r="G12" s="33"/>
      <c r="H12" s="33"/>
      <c r="I12" s="34">
        <f>SUMIFS(I13:I24,A13:A24,"P")</f>
        <v>0</v>
      </c>
      <c r="J12" s="35"/>
    </row>
    <row r="13">
      <c r="A13" s="36" t="s">
        <v>37</v>
      </c>
      <c r="B13" s="36">
        <v>3</v>
      </c>
      <c r="C13" s="37" t="s">
        <v>216</v>
      </c>
      <c r="D13" s="36" t="s">
        <v>39</v>
      </c>
      <c r="E13" s="38" t="s">
        <v>217</v>
      </c>
      <c r="F13" s="39" t="s">
        <v>41</v>
      </c>
      <c r="G13" s="40">
        <v>40</v>
      </c>
      <c r="H13" s="41">
        <v>0</v>
      </c>
      <c r="I13" s="42">
        <f>ROUND(G13*H13,P4)</f>
        <v>0</v>
      </c>
      <c r="J13" s="36"/>
      <c r="O13" s="43">
        <f>I13*0.21</f>
        <v>0</v>
      </c>
      <c r="P13">
        <v>3</v>
      </c>
    </row>
    <row r="14" ht="45">
      <c r="A14" s="36" t="s">
        <v>42</v>
      </c>
      <c r="B14" s="44"/>
      <c r="C14" s="45"/>
      <c r="D14" s="45"/>
      <c r="E14" s="38" t="s">
        <v>218</v>
      </c>
      <c r="F14" s="45"/>
      <c r="G14" s="45"/>
      <c r="H14" s="45"/>
      <c r="I14" s="45"/>
      <c r="J14" s="46"/>
    </row>
    <row r="15">
      <c r="A15" s="36" t="s">
        <v>44</v>
      </c>
      <c r="B15" s="44"/>
      <c r="C15" s="45"/>
      <c r="D15" s="45"/>
      <c r="E15" s="47" t="s">
        <v>219</v>
      </c>
      <c r="F15" s="45"/>
      <c r="G15" s="45"/>
      <c r="H15" s="45"/>
      <c r="I15" s="45"/>
      <c r="J15" s="46"/>
    </row>
    <row r="16" ht="90">
      <c r="A16" s="36" t="s">
        <v>46</v>
      </c>
      <c r="B16" s="44"/>
      <c r="C16" s="45"/>
      <c r="D16" s="45"/>
      <c r="E16" s="38" t="s">
        <v>220</v>
      </c>
      <c r="F16" s="45"/>
      <c r="G16" s="45"/>
      <c r="H16" s="45"/>
      <c r="I16" s="45"/>
      <c r="J16" s="46"/>
    </row>
    <row r="17" ht="30">
      <c r="A17" s="36" t="s">
        <v>37</v>
      </c>
      <c r="B17" s="36">
        <v>4</v>
      </c>
      <c r="C17" s="37" t="s">
        <v>221</v>
      </c>
      <c r="D17" s="36" t="s">
        <v>39</v>
      </c>
      <c r="E17" s="38" t="s">
        <v>222</v>
      </c>
      <c r="F17" s="39" t="s">
        <v>95</v>
      </c>
      <c r="G17" s="40">
        <v>0.85499999999999998</v>
      </c>
      <c r="H17" s="41">
        <v>0</v>
      </c>
      <c r="I17" s="42">
        <f>ROUND(G17*H17,P4)</f>
        <v>0</v>
      </c>
      <c r="J17" s="36"/>
      <c r="O17" s="43">
        <f>I17*0.21</f>
        <v>0</v>
      </c>
      <c r="P17">
        <v>3</v>
      </c>
    </row>
    <row r="18">
      <c r="A18" s="36" t="s">
        <v>42</v>
      </c>
      <c r="B18" s="44"/>
      <c r="C18" s="45"/>
      <c r="D18" s="45"/>
      <c r="E18" s="38" t="s">
        <v>223</v>
      </c>
      <c r="F18" s="45"/>
      <c r="G18" s="45"/>
      <c r="H18" s="45"/>
      <c r="I18" s="45"/>
      <c r="J18" s="46"/>
    </row>
    <row r="19">
      <c r="A19" s="36" t="s">
        <v>44</v>
      </c>
      <c r="B19" s="44"/>
      <c r="C19" s="45"/>
      <c r="D19" s="45"/>
      <c r="E19" s="47" t="s">
        <v>224</v>
      </c>
      <c r="F19" s="45"/>
      <c r="G19" s="45"/>
      <c r="H19" s="45"/>
      <c r="I19" s="45"/>
      <c r="J19" s="46"/>
    </row>
    <row r="20" ht="120">
      <c r="A20" s="36" t="s">
        <v>46</v>
      </c>
      <c r="B20" s="44"/>
      <c r="C20" s="45"/>
      <c r="D20" s="45"/>
      <c r="E20" s="38" t="s">
        <v>225</v>
      </c>
      <c r="F20" s="45"/>
      <c r="G20" s="45"/>
      <c r="H20" s="45"/>
      <c r="I20" s="45"/>
      <c r="J20" s="46"/>
    </row>
    <row r="21">
      <c r="A21" s="36" t="s">
        <v>37</v>
      </c>
      <c r="B21" s="36">
        <v>5</v>
      </c>
      <c r="C21" s="37" t="s">
        <v>226</v>
      </c>
      <c r="D21" s="36" t="s">
        <v>39</v>
      </c>
      <c r="E21" s="38" t="s">
        <v>227</v>
      </c>
      <c r="F21" s="39" t="s">
        <v>122</v>
      </c>
      <c r="G21" s="40">
        <v>8</v>
      </c>
      <c r="H21" s="41">
        <v>0</v>
      </c>
      <c r="I21" s="42">
        <f>ROUND(G21*H21,P4)</f>
        <v>0</v>
      </c>
      <c r="J21" s="36"/>
      <c r="O21" s="43">
        <f>I21*0.21</f>
        <v>0</v>
      </c>
      <c r="P21">
        <v>3</v>
      </c>
    </row>
    <row r="22">
      <c r="A22" s="36" t="s">
        <v>42</v>
      </c>
      <c r="B22" s="44"/>
      <c r="C22" s="45"/>
      <c r="D22" s="45"/>
      <c r="E22" s="38" t="s">
        <v>228</v>
      </c>
      <c r="F22" s="45"/>
      <c r="G22" s="45"/>
      <c r="H22" s="45"/>
      <c r="I22" s="45"/>
      <c r="J22" s="46"/>
    </row>
    <row r="23">
      <c r="A23" s="36" t="s">
        <v>44</v>
      </c>
      <c r="B23" s="44"/>
      <c r="C23" s="45"/>
      <c r="D23" s="45"/>
      <c r="E23" s="47" t="s">
        <v>182</v>
      </c>
      <c r="F23" s="45"/>
      <c r="G23" s="45"/>
      <c r="H23" s="45"/>
      <c r="I23" s="45"/>
      <c r="J23" s="46"/>
    </row>
    <row r="24" ht="120">
      <c r="A24" s="36" t="s">
        <v>46</v>
      </c>
      <c r="B24" s="44"/>
      <c r="C24" s="45"/>
      <c r="D24" s="45"/>
      <c r="E24" s="38" t="s">
        <v>225</v>
      </c>
      <c r="F24" s="45"/>
      <c r="G24" s="45"/>
      <c r="H24" s="45"/>
      <c r="I24" s="45"/>
      <c r="J24" s="46"/>
    </row>
    <row r="25">
      <c r="A25" s="30" t="s">
        <v>35</v>
      </c>
      <c r="B25" s="31"/>
      <c r="C25" s="32" t="s">
        <v>184</v>
      </c>
      <c r="D25" s="33"/>
      <c r="E25" s="30" t="s">
        <v>185</v>
      </c>
      <c r="F25" s="33"/>
      <c r="G25" s="33"/>
      <c r="H25" s="33"/>
      <c r="I25" s="34">
        <f>SUMIFS(I26:I41,A26:A41,"P")</f>
        <v>0</v>
      </c>
      <c r="J25" s="35"/>
    </row>
    <row r="26">
      <c r="A26" s="36" t="s">
        <v>37</v>
      </c>
      <c r="B26" s="36">
        <v>7</v>
      </c>
      <c r="C26" s="37" t="s">
        <v>229</v>
      </c>
      <c r="D26" s="36" t="s">
        <v>39</v>
      </c>
      <c r="E26" s="38" t="s">
        <v>230</v>
      </c>
      <c r="F26" s="39" t="s">
        <v>122</v>
      </c>
      <c r="G26" s="40">
        <v>4</v>
      </c>
      <c r="H26" s="41">
        <v>0</v>
      </c>
      <c r="I26" s="42">
        <f>ROUND(G26*H26,P4)</f>
        <v>0</v>
      </c>
      <c r="J26" s="36"/>
      <c r="O26" s="43">
        <f>I26*0.21</f>
        <v>0</v>
      </c>
      <c r="P26">
        <v>3</v>
      </c>
    </row>
    <row r="27">
      <c r="A27" s="36" t="s">
        <v>42</v>
      </c>
      <c r="B27" s="44"/>
      <c r="C27" s="45"/>
      <c r="D27" s="45"/>
      <c r="E27" s="38" t="s">
        <v>231</v>
      </c>
      <c r="F27" s="45"/>
      <c r="G27" s="45"/>
      <c r="H27" s="45"/>
      <c r="I27" s="45"/>
      <c r="J27" s="46"/>
    </row>
    <row r="28">
      <c r="A28" s="36" t="s">
        <v>44</v>
      </c>
      <c r="B28" s="44"/>
      <c r="C28" s="45"/>
      <c r="D28" s="45"/>
      <c r="E28" s="47" t="s">
        <v>232</v>
      </c>
      <c r="F28" s="45"/>
      <c r="G28" s="45"/>
      <c r="H28" s="45"/>
      <c r="I28" s="45"/>
      <c r="J28" s="46"/>
    </row>
    <row r="29" ht="75">
      <c r="A29" s="36" t="s">
        <v>46</v>
      </c>
      <c r="B29" s="44"/>
      <c r="C29" s="45"/>
      <c r="D29" s="45"/>
      <c r="E29" s="38" t="s">
        <v>233</v>
      </c>
      <c r="F29" s="45"/>
      <c r="G29" s="45"/>
      <c r="H29" s="45"/>
      <c r="I29" s="45"/>
      <c r="J29" s="46"/>
    </row>
    <row r="30">
      <c r="A30" s="36" t="s">
        <v>37</v>
      </c>
      <c r="B30" s="36">
        <v>6</v>
      </c>
      <c r="C30" s="37" t="s">
        <v>234</v>
      </c>
      <c r="D30" s="36" t="s">
        <v>39</v>
      </c>
      <c r="E30" s="38" t="s">
        <v>235</v>
      </c>
      <c r="F30" s="39" t="s">
        <v>95</v>
      </c>
      <c r="G30" s="40">
        <v>0.66500000000000004</v>
      </c>
      <c r="H30" s="41">
        <v>0</v>
      </c>
      <c r="I30" s="42">
        <f>ROUND(G30*H30,P4)</f>
        <v>0</v>
      </c>
      <c r="J30" s="36"/>
      <c r="O30" s="43">
        <f>I30*0.21</f>
        <v>0</v>
      </c>
      <c r="P30">
        <v>3</v>
      </c>
    </row>
    <row r="31">
      <c r="A31" s="36" t="s">
        <v>42</v>
      </c>
      <c r="B31" s="44"/>
      <c r="C31" s="45"/>
      <c r="D31" s="45"/>
      <c r="E31" s="38" t="s">
        <v>236</v>
      </c>
      <c r="F31" s="45"/>
      <c r="G31" s="45"/>
      <c r="H31" s="45"/>
      <c r="I31" s="45"/>
      <c r="J31" s="46"/>
    </row>
    <row r="32">
      <c r="A32" s="36" t="s">
        <v>44</v>
      </c>
      <c r="B32" s="44"/>
      <c r="C32" s="45"/>
      <c r="D32" s="45"/>
      <c r="E32" s="47" t="s">
        <v>237</v>
      </c>
      <c r="F32" s="45"/>
      <c r="G32" s="45"/>
      <c r="H32" s="45"/>
      <c r="I32" s="45"/>
      <c r="J32" s="46"/>
    </row>
    <row r="33" ht="180">
      <c r="A33" s="36" t="s">
        <v>46</v>
      </c>
      <c r="B33" s="44"/>
      <c r="C33" s="45"/>
      <c r="D33" s="45"/>
      <c r="E33" s="38" t="s">
        <v>238</v>
      </c>
      <c r="F33" s="45"/>
      <c r="G33" s="45"/>
      <c r="H33" s="45"/>
      <c r="I33" s="45"/>
      <c r="J33" s="46"/>
    </row>
    <row r="34">
      <c r="A34" s="36" t="s">
        <v>37</v>
      </c>
      <c r="B34" s="36">
        <v>2</v>
      </c>
      <c r="C34" s="37" t="s">
        <v>239</v>
      </c>
      <c r="D34" s="36" t="s">
        <v>39</v>
      </c>
      <c r="E34" s="38" t="s">
        <v>240</v>
      </c>
      <c r="F34" s="39" t="s">
        <v>135</v>
      </c>
      <c r="G34" s="40">
        <v>1</v>
      </c>
      <c r="H34" s="41">
        <v>0</v>
      </c>
      <c r="I34" s="42">
        <f>ROUND(G34*H34,P4)</f>
        <v>0</v>
      </c>
      <c r="J34" s="36"/>
      <c r="O34" s="43">
        <f>I34*0.21</f>
        <v>0</v>
      </c>
      <c r="P34">
        <v>3</v>
      </c>
    </row>
    <row r="35" ht="45">
      <c r="A35" s="36" t="s">
        <v>42</v>
      </c>
      <c r="B35" s="44"/>
      <c r="C35" s="45"/>
      <c r="D35" s="45"/>
      <c r="E35" s="38" t="s">
        <v>241</v>
      </c>
      <c r="F35" s="45"/>
      <c r="G35" s="45"/>
      <c r="H35" s="45"/>
      <c r="I35" s="45"/>
      <c r="J35" s="46"/>
    </row>
    <row r="36">
      <c r="A36" s="36" t="s">
        <v>44</v>
      </c>
      <c r="B36" s="44"/>
      <c r="C36" s="45"/>
      <c r="D36" s="45"/>
      <c r="E36" s="47" t="s">
        <v>242</v>
      </c>
      <c r="F36" s="45"/>
      <c r="G36" s="45"/>
      <c r="H36" s="45"/>
      <c r="I36" s="45"/>
      <c r="J36" s="46"/>
    </row>
    <row r="37" ht="180">
      <c r="A37" s="36" t="s">
        <v>46</v>
      </c>
      <c r="B37" s="44"/>
      <c r="C37" s="45"/>
      <c r="D37" s="45"/>
      <c r="E37" s="38" t="s">
        <v>243</v>
      </c>
      <c r="F37" s="45"/>
      <c r="G37" s="45"/>
      <c r="H37" s="45"/>
      <c r="I37" s="45"/>
      <c r="J37" s="46"/>
    </row>
    <row r="38">
      <c r="A38" s="36" t="s">
        <v>37</v>
      </c>
      <c r="B38" s="36">
        <v>1</v>
      </c>
      <c r="C38" s="37" t="s">
        <v>244</v>
      </c>
      <c r="D38" s="36" t="s">
        <v>39</v>
      </c>
      <c r="E38" s="38" t="s">
        <v>245</v>
      </c>
      <c r="F38" s="39" t="s">
        <v>95</v>
      </c>
      <c r="G38" s="40">
        <v>34.362000000000002</v>
      </c>
      <c r="H38" s="41">
        <v>0</v>
      </c>
      <c r="I38" s="42">
        <f>ROUND(G38*H38,P4)</f>
        <v>0</v>
      </c>
      <c r="J38" s="36"/>
      <c r="O38" s="43">
        <f>I38*0.21</f>
        <v>0</v>
      </c>
      <c r="P38">
        <v>3</v>
      </c>
    </row>
    <row r="39" ht="30">
      <c r="A39" s="36" t="s">
        <v>42</v>
      </c>
      <c r="B39" s="44"/>
      <c r="C39" s="45"/>
      <c r="D39" s="45"/>
      <c r="E39" s="38" t="s">
        <v>246</v>
      </c>
      <c r="F39" s="45"/>
      <c r="G39" s="45"/>
      <c r="H39" s="45"/>
      <c r="I39" s="45"/>
      <c r="J39" s="46"/>
    </row>
    <row r="40">
      <c r="A40" s="36" t="s">
        <v>44</v>
      </c>
      <c r="B40" s="44"/>
      <c r="C40" s="45"/>
      <c r="D40" s="45"/>
      <c r="E40" s="47" t="s">
        <v>247</v>
      </c>
      <c r="F40" s="45"/>
      <c r="G40" s="45"/>
      <c r="H40" s="45"/>
      <c r="I40" s="45"/>
      <c r="J40" s="46"/>
    </row>
    <row r="41" ht="150">
      <c r="A41" s="36" t="s">
        <v>46</v>
      </c>
      <c r="B41" s="48"/>
      <c r="C41" s="49"/>
      <c r="D41" s="49"/>
      <c r="E41" s="38" t="s">
        <v>248</v>
      </c>
      <c r="F41" s="49"/>
      <c r="G41" s="49"/>
      <c r="H41" s="49"/>
      <c r="I41" s="49"/>
      <c r="J41" s="50"/>
    </row>
  </sheetData>
  <sheetProtection sheet="1" objects="1" scenarios="1" spinCount="100000" saltValue="bwhM37+wvJmRzAMR/d5zf+sLdz2PKT/KEFRxbeyiSMptkVtQcxBQdKwqbZADZv66GJp9kyRRkVGvXhXtRf61Gg==" hashValue="OaGvrVYFVKBxB0GjceSkUmuXznpJe4GpYCBeAIfuqG1MFBQs+TZck5JkwydpJBuG759QkUMx9rtSTZwPzxVGvw==" algorithmName="SHA-512" password="AC7E"/>
  <mergeCells count="11">
    <mergeCell ref="C3:D3"/>
    <mergeCell ref="C4:D4"/>
    <mergeCell ref="A5:A6"/>
    <mergeCell ref="B5:B6"/>
    <mergeCell ref="C5:C6"/>
    <mergeCell ref="D5:D6"/>
    <mergeCell ref="E5:E6"/>
    <mergeCell ref="F5:F6"/>
    <mergeCell ref="G5:G6"/>
    <mergeCell ref="H5:I5"/>
    <mergeCell ref="J5:J6"/>
  </mergeCells>
  <pageSetup fitToHeight="0"/>
  <drawing r:id="rId1"/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Barta-PC\Honza Bárta</dc:creator>
  <cp:lastModifiedBy>Barta-PC\Honza Bárta</cp:lastModifiedBy>
  <dcterms:created xsi:type="dcterms:W3CDTF">2026-02-04T13:53:25Z</dcterms:created>
  <dcterms:modified xsi:type="dcterms:W3CDTF">2026-02-04T13:53:25Z</dcterms:modified>
</cp:coreProperties>
</file>