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ESTNAS\T-Festing_uloziste\Archiv\2024\Projekce\Zakázky\Turnov-TS\DPS\.PDF+rozpočty+soupisy\.Soupisy prací\"/>
    </mc:Choice>
  </mc:AlternateContent>
  <bookViews>
    <workbookView xWindow="0" yWindow="0" windowWidth="28800" windowHeight="13785" tabRatio="854"/>
  </bookViews>
  <sheets>
    <sheet name="Rekapitulace" sheetId="8" r:id="rId1"/>
    <sheet name="Položky" sheetId="3" r:id="rId2"/>
    <sheet name="List1" sheetId="15" r:id="rId3"/>
  </sheets>
  <externalReferences>
    <externalReference r:id="rId4"/>
  </externalReferences>
  <definedNames>
    <definedName name="akceproj">[1]Zakázky!$B$4:$B$193</definedName>
    <definedName name="_xlnm.Database">#REF!</definedName>
    <definedName name="_xlnm.Print_Titles" localSheetId="1">Položky!$8:$8</definedName>
    <definedName name="_xlnm.Print_Area" localSheetId="1">Položky!$B$1:$G$165</definedName>
    <definedName name="_xlnm.Print_Area" localSheetId="0">Rekapitulace!$B$1:$G$36</definedName>
  </definedNames>
  <calcPr calcId="162913"/>
</workbook>
</file>

<file path=xl/calcChain.xml><?xml version="1.0" encoding="utf-8"?>
<calcChain xmlns="http://schemas.openxmlformats.org/spreadsheetml/2006/main">
  <c r="G43" i="3" l="1"/>
  <c r="G109" i="3" l="1"/>
  <c r="G110" i="3"/>
  <c r="G73" i="3"/>
  <c r="G74" i="3"/>
  <c r="G76" i="3"/>
  <c r="G14" i="3"/>
  <c r="G51" i="3"/>
  <c r="G53" i="3"/>
  <c r="G54" i="3"/>
  <c r="G75" i="3"/>
  <c r="G80" i="3"/>
  <c r="G81" i="3"/>
  <c r="G94" i="3"/>
  <c r="G95" i="3"/>
  <c r="G93" i="3"/>
  <c r="G92" i="3"/>
  <c r="G70" i="3"/>
  <c r="G77" i="3"/>
  <c r="G67" i="3"/>
  <c r="G66" i="3"/>
  <c r="G41" i="3"/>
  <c r="G37" i="3"/>
  <c r="G35" i="3" l="1"/>
  <c r="G24" i="3" l="1"/>
  <c r="G22" i="3"/>
  <c r="G28" i="3"/>
  <c r="G27" i="3"/>
  <c r="G26" i="3"/>
  <c r="G25" i="3"/>
  <c r="G23" i="3"/>
  <c r="G21" i="3" l="1"/>
  <c r="C20" i="8"/>
  <c r="C19" i="8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35" i="3"/>
  <c r="G134" i="3"/>
  <c r="G133" i="3"/>
  <c r="G132" i="3"/>
  <c r="G131" i="3"/>
  <c r="G130" i="3"/>
  <c r="G124" i="3"/>
  <c r="G125" i="3"/>
  <c r="G123" i="3"/>
  <c r="G122" i="3"/>
  <c r="G121" i="3"/>
  <c r="G120" i="3"/>
  <c r="G150" i="3" l="1"/>
  <c r="G119" i="3"/>
  <c r="G129" i="3" l="1"/>
  <c r="G20" i="8" s="1"/>
  <c r="G126" i="3"/>
  <c r="C14" i="8"/>
  <c r="G89" i="3"/>
  <c r="G88" i="3"/>
  <c r="G87" i="3"/>
  <c r="G90" i="3"/>
  <c r="G85" i="3"/>
  <c r="G86" i="3"/>
  <c r="G82" i="3"/>
  <c r="G83" i="3"/>
  <c r="G84" i="3"/>
  <c r="G78" i="3"/>
  <c r="G72" i="3"/>
  <c r="G68" i="3"/>
  <c r="G13" i="3"/>
  <c r="G34" i="3"/>
  <c r="G40" i="3"/>
  <c r="G44" i="3"/>
  <c r="G45" i="3"/>
  <c r="G32" i="3"/>
  <c r="G59" i="3"/>
  <c r="G55" i="3"/>
  <c r="G50" i="3"/>
  <c r="G52" i="3"/>
  <c r="G105" i="3"/>
  <c r="G107" i="3"/>
  <c r="G106" i="3"/>
  <c r="G102" i="3"/>
  <c r="G108" i="3"/>
  <c r="G103" i="3"/>
  <c r="G104" i="3"/>
  <c r="G101" i="3"/>
  <c r="G91" i="3"/>
  <c r="G16" i="3"/>
  <c r="G17" i="3"/>
  <c r="G15" i="3"/>
  <c r="G154" i="3"/>
  <c r="G60" i="3"/>
  <c r="G115" i="3"/>
  <c r="G114" i="3" s="1"/>
  <c r="G96" i="3"/>
  <c r="G79" i="3"/>
  <c r="G62" i="3"/>
  <c r="G58" i="3"/>
  <c r="G57" i="3"/>
  <c r="G56" i="3"/>
  <c r="A8" i="3"/>
  <c r="C16" i="8"/>
  <c r="E25" i="8"/>
  <c r="C21" i="8"/>
  <c r="C18" i="8"/>
  <c r="C17" i="8"/>
  <c r="C15" i="8"/>
  <c r="C13" i="8"/>
  <c r="C12" i="8"/>
  <c r="G19" i="8" l="1"/>
  <c r="G118" i="3"/>
  <c r="G12" i="3"/>
  <c r="G13" i="8"/>
  <c r="G18" i="3"/>
  <c r="G18" i="8"/>
  <c r="G111" i="3"/>
  <c r="G100" i="3" s="1"/>
  <c r="G61" i="3"/>
  <c r="G49" i="3" s="1"/>
  <c r="G15" i="8" l="1"/>
  <c r="G17" i="8"/>
  <c r="G12" i="8"/>
  <c r="G69" i="3" l="1"/>
  <c r="G153" i="3"/>
  <c r="G21" i="8" s="1"/>
  <c r="G42" i="3" l="1"/>
  <c r="G46" i="3" s="1"/>
  <c r="G39" i="3"/>
  <c r="G38" i="3"/>
  <c r="G36" i="3"/>
  <c r="G33" i="3"/>
  <c r="G31" i="3" l="1"/>
  <c r="G71" i="3"/>
  <c r="G97" i="3" l="1"/>
  <c r="G65" i="3" s="1"/>
  <c r="G16" i="8" s="1"/>
  <c r="G24" i="8" s="1"/>
  <c r="G25" i="8" s="1"/>
  <c r="G14" i="8"/>
  <c r="G9" i="3" l="1"/>
  <c r="G10" i="3" s="1"/>
</calcChain>
</file>

<file path=xl/sharedStrings.xml><?xml version="1.0" encoding="utf-8"?>
<sst xmlns="http://schemas.openxmlformats.org/spreadsheetml/2006/main" count="387" uniqueCount="230">
  <si>
    <t>MJ</t>
  </si>
  <si>
    <t>cena celkem</t>
  </si>
  <si>
    <t>S</t>
  </si>
  <si>
    <t>T-FESTING s.r.o. Trutnov</t>
  </si>
  <si>
    <t>%</t>
  </si>
  <si>
    <t xml:space="preserve">Akce:        </t>
  </si>
  <si>
    <t xml:space="preserve">Investor:      </t>
  </si>
  <si>
    <t>Vypracoval:</t>
  </si>
  <si>
    <t>Zakázka:</t>
  </si>
  <si>
    <t>ks</t>
  </si>
  <si>
    <t>sou</t>
  </si>
  <si>
    <t>m</t>
  </si>
  <si>
    <t>R E K A P I T U L A C E     O B J E K T U</t>
  </si>
  <si>
    <t>Kód položky</t>
  </si>
  <si>
    <t>popis</t>
  </si>
  <si>
    <t>D</t>
  </si>
  <si>
    <t>Část:</t>
  </si>
  <si>
    <t>položka</t>
  </si>
  <si>
    <t>počet MJ</t>
  </si>
  <si>
    <t>cena</t>
  </si>
  <si>
    <t>páska samolepící ALS šířka 50 mm, délka 50 m</t>
  </si>
  <si>
    <t>vytápění - rozvod potrubí</t>
  </si>
  <si>
    <t>801-1</t>
  </si>
  <si>
    <t>CELKEM  VYTÁPĚNÍ BEZ DPH</t>
  </si>
  <si>
    <t>CELKEM VYTÁPĚNÍ  VČETNĚ DPH</t>
  </si>
  <si>
    <t>součet bez DPH</t>
  </si>
  <si>
    <t>součet včetně DPH</t>
  </si>
  <si>
    <t>topná zkouška systému</t>
  </si>
  <si>
    <t>M</t>
  </si>
  <si>
    <t>kus</t>
  </si>
  <si>
    <t>přechod vnitřní Cu 4270G  15-1/2</t>
  </si>
  <si>
    <t>Proplach potrubí</t>
  </si>
  <si>
    <t>Napuštění vody topného systému</t>
  </si>
  <si>
    <t>733110806</t>
  </si>
  <si>
    <t>734200821</t>
  </si>
  <si>
    <t>735159210</t>
  </si>
  <si>
    <t>Montáž otopných těles panelových dvouřadých dl do 1140 mm</t>
  </si>
  <si>
    <t>735191905</t>
  </si>
  <si>
    <t>Odvzdušnění otopných těles</t>
  </si>
  <si>
    <t>735159220</t>
  </si>
  <si>
    <t>Montáž otopných těles panelových dvouřadých dl přes 1140 do 1500 mm</t>
  </si>
  <si>
    <t>733291101</t>
  </si>
  <si>
    <t>Zkouška těsnosti potrubí měděné D do 35x1,5</t>
  </si>
  <si>
    <t>přechod vnější Cu 4243G  15-1/2</t>
  </si>
  <si>
    <t>Kohout plnící a vypouštěcí G 1/2 PN 10 do 90°C závitový</t>
  </si>
  <si>
    <t>R</t>
  </si>
  <si>
    <t>Nátěry</t>
  </si>
  <si>
    <t>Tepelné izolace - vytápění</t>
  </si>
  <si>
    <t>Vytápění - demontáže</t>
  </si>
  <si>
    <t>Vytápění - armatury</t>
  </si>
  <si>
    <t>Vytápění - otopná tělesa</t>
  </si>
  <si>
    <t>Pomocné stavební práce - vytápění</t>
  </si>
  <si>
    <t>783614551</t>
  </si>
  <si>
    <t>podpěrné konstrukce - kovové výrobky</t>
  </si>
  <si>
    <t>kg</t>
  </si>
  <si>
    <t xml:space="preserve">Stavební přípomoce - prostupy zdmi a stropy včetně začištění, doprava a uložení vybouraných hmot na skládku,  poplatek za skládku </t>
  </si>
  <si>
    <t>Nátěr syntetický potrubí do DN50 Z (nové potrubí)</t>
  </si>
  <si>
    <t>POZNÁMKA:</t>
  </si>
  <si>
    <t>POKUD JE V DOKUMENTACI UVEDEN KONKRÉTNÍ TYP VÝROBKU, JEDNÁ SE O REFERENČNÍ</t>
  </si>
  <si>
    <t>VÝROBEK, KTERÝ LZE NAHRADIT VÝROBKEM SE STEJNÝMI NEBO LEPŠÍMI VLASTNOSTMI</t>
  </si>
  <si>
    <t>735000912</t>
  </si>
  <si>
    <t>Vyregulování ventilu nebo kohoutu dvojregulačního s termostatickým ovládáním</t>
  </si>
  <si>
    <t>Přesun hmot procentní pro otopná tělesa ruční v objektech v přes 6 do 12 m</t>
  </si>
  <si>
    <t>soubor</t>
  </si>
  <si>
    <t>733223105</t>
  </si>
  <si>
    <t>Potrubí měděné tvrdé spojované měkkým pájením D 28x1,5 mm</t>
  </si>
  <si>
    <t>733223106</t>
  </si>
  <si>
    <t>Potrubí měděné tvrdé spojované měkkým pájením D 35x1,5 mm</t>
  </si>
  <si>
    <t>733224206</t>
  </si>
  <si>
    <t>Příplatek k potrubí měděnému za potrubí vedené v kotelnách nebo strojovnách D 35x1,5 mm</t>
  </si>
  <si>
    <t>733224226</t>
  </si>
  <si>
    <t>Příplatek k potrubí měděnému za zhotovení přípojky z trubek měděných D 35x1,5 mm</t>
  </si>
  <si>
    <t>Příplatek k potrubí měděnému za montáž ve výšce do 3,5 m</t>
  </si>
  <si>
    <t>Vytápění - strojovny</t>
  </si>
  <si>
    <t>Montáž orientačních štítků</t>
  </si>
  <si>
    <t>Orientační štítek</t>
  </si>
  <si>
    <t>Montáž armatury závitové s dvěma závity G 1</t>
  </si>
  <si>
    <t>734421101</t>
  </si>
  <si>
    <t>732231127</t>
  </si>
  <si>
    <t>Přesun hmot procentní pro strojovny ruční v objektech v přes 6 do 12 m</t>
  </si>
  <si>
    <t>713463411</t>
  </si>
  <si>
    <t>Montáž izolace tepelné potrubí a ohybů návlekovými izolačními pouzdry</t>
  </si>
  <si>
    <t>Příplatek za montáž izolace potrubí ve výšce do 3,5 m</t>
  </si>
  <si>
    <t>Přesun hmot procentní pro rozvody potrubí ruční v objektech v přes 6 do 12 m</t>
  </si>
  <si>
    <t>734209114</t>
  </si>
  <si>
    <t>Montáž armatury závitové s dvěma závity G 3/4</t>
  </si>
  <si>
    <t>734211126</t>
  </si>
  <si>
    <t>734292775</t>
  </si>
  <si>
    <t>Přesun hmot procentní pro armatury ruční v objektech v přes 6 do 12 m</t>
  </si>
  <si>
    <t>Ventil závitový odvzdušňovací G 3/8 PN 14 do 120°C automatický se zpětnou klapkou</t>
  </si>
  <si>
    <t>přechod vnější Cu 4243G  22-3/4</t>
  </si>
  <si>
    <t>přechod vnější Cu 4243G  28-1</t>
  </si>
  <si>
    <t>přechod vnitřní Cu 4270G  15-3/8</t>
  </si>
  <si>
    <t>přechod vnější Cu 4243G  35-5/4</t>
  </si>
  <si>
    <t>přechod vnější Cu 4243G  42-6/4</t>
  </si>
  <si>
    <t>Přesun hmot procentní pro izolace tepelné ruční v objektech v přes 6 do 12 m</t>
  </si>
  <si>
    <t>732-735d</t>
  </si>
  <si>
    <t>722174024-R01</t>
  </si>
  <si>
    <t>Potrubí vodovodní plastové PPR svar polyfúze PN 20 D 32x5,4 mm - odvod kondenzátu od TČ1, přepad pojistných ventilů ZT+ÚT, včetně napojení</t>
  </si>
  <si>
    <t>562R001</t>
  </si>
  <si>
    <t>Sběrná plastová nádoba pro přepad pojistných ventilů ZT+ÚT - cca 10 litrů</t>
  </si>
  <si>
    <t>722181222</t>
  </si>
  <si>
    <t>Ochrana vodovodního potrubí přilepenými termoizolačními trubicemi z PE tl přes 6 do 9 mm DN přes 22 do 45 mm - odvod kondenzátu od TČ1</t>
  </si>
  <si>
    <t>721226521-R01</t>
  </si>
  <si>
    <t>Zápachová uzávěrka nástěnná vodní pro odvod kondenzátu DN 40 s přídavnou mechanickou ZU</t>
  </si>
  <si>
    <t>72130-R01</t>
  </si>
  <si>
    <t>Provedení kovových podpěr + úchytky - kanalizační potrubí</t>
  </si>
  <si>
    <t>721290111</t>
  </si>
  <si>
    <t>Zkouška těsnosti potrubí kanalizace vodou DN do 125</t>
  </si>
  <si>
    <t>7211719-R01</t>
  </si>
  <si>
    <t>Napojení zápachové uzávěrky pro odvod kondenzátu TČ1 do kanalizace potrubím HT 40 (např. přes stávající kanalizaci výlevky v úklidové místnosti - bude upřesněno při realizaci)</t>
  </si>
  <si>
    <t>Přesun hmot procentní pro vnitřní kanalizaci ruční v objektech v do 6 m</t>
  </si>
  <si>
    <t>Zdravotechnika - vnitřní kanalizace</t>
  </si>
  <si>
    <t>Zdravotechnika - vnitřní vodovod</t>
  </si>
  <si>
    <t>7221708-R01</t>
  </si>
  <si>
    <t>Demontáž rozvodů vody z plastů D přes 25 do 50</t>
  </si>
  <si>
    <t>722174023</t>
  </si>
  <si>
    <t>Potrubí vodovodní plastové PPR svar polyfúze PN 20 D 25x4,2 mm</t>
  </si>
  <si>
    <t>722174024</t>
  </si>
  <si>
    <t>Potrubí vodovodní plastové PPR svar polyfúze PN 20 D 32x5,4 mm</t>
  </si>
  <si>
    <t>722181252</t>
  </si>
  <si>
    <t>Ochrana vodovodního potrubí přilepenými termoizolačními trubicemi z PE tl přes 20 do 25 mm DN přes 22 do 45 mm</t>
  </si>
  <si>
    <t>722224115</t>
  </si>
  <si>
    <t>Kohout plnicí nebo vypouštěcí G 1/2" PN 10 s jedním závitem</t>
  </si>
  <si>
    <t>722231074</t>
  </si>
  <si>
    <t>Ventil zpětný mosazný G 1" PN 10 do 110°C se dvěma závity</t>
  </si>
  <si>
    <t>722231222</t>
  </si>
  <si>
    <t>Ventil pojistný mosazný G 3/4" PN 6 do 100°C k bojleru s vnitřním x vnějším závitem</t>
  </si>
  <si>
    <t>722232123</t>
  </si>
  <si>
    <t>Kohout kulový s koulí DADO přímý G 3/4" PN 42 do 185°C plnoprůtokový vnitřní závit</t>
  </si>
  <si>
    <t>722232124</t>
  </si>
  <si>
    <t>Kohout kulový s koulí DADO přímý G 1" PN 42 do 185°C plnoprůtokový vnitřní závit</t>
  </si>
  <si>
    <t>722234264</t>
  </si>
  <si>
    <t>Filtr mosazný G 3/4" PN 20 do 80°C s 2x vnitřním závitem</t>
  </si>
  <si>
    <t>724233012</t>
  </si>
  <si>
    <t>Nádoba expanzní tlaková pro akumulační ohřev TV průtočná s membránou závitové připojení PN 1,0 o objemu 12 l - 12/10, včetně armatury Flowjet 3/4" a držáku - Ev1</t>
  </si>
  <si>
    <t>732511504-R01</t>
  </si>
  <si>
    <t xml:space="preserve">Termostatický trojcestný směšovací ventil G 1 PN 20 - TV 35-60°C </t>
  </si>
  <si>
    <t>732421201-R01</t>
  </si>
  <si>
    <t>Elektronické čerpadlo závitové cirkulační DN 15  pro TUV, stavební délka 138 mm, průtok 0,4 m3/h, 230 V s integrovaným časovým spínačem - CČ1</t>
  </si>
  <si>
    <t>Tlakoměr s pevným stonkem a zpětnou klapkou tlak 0-16 bar průměr 100 mm spodní připojení</t>
  </si>
  <si>
    <t>725813112-R01</t>
  </si>
  <si>
    <t>Ventil výtokový s připojením na hadici, vřetenový, vč. zpětné klapky s vrškem s tukovou komorou G 1/2</t>
  </si>
  <si>
    <t>722290246</t>
  </si>
  <si>
    <t>Zkouška těsnosti vodovodního potrubí plastového DN do 40</t>
  </si>
  <si>
    <t>722290234</t>
  </si>
  <si>
    <t>Proplach a dezinfekce vodovodního potrubí DN do 80</t>
  </si>
  <si>
    <t>72230-R01</t>
  </si>
  <si>
    <t>Provedení kovových podpěr + úchytky - vodovodní potrubí</t>
  </si>
  <si>
    <t>7221739-R01</t>
  </si>
  <si>
    <t>Napojení na stávající rozvody vody PPR - studená voda, teplá voda, cirkulace v technické místnosti</t>
  </si>
  <si>
    <t>7255393-R01</t>
  </si>
  <si>
    <t>Propojení ohřívačů zásobníkových stacionárních a nástěnných tlakových do 300 litrů na rozvody vody - ZO1</t>
  </si>
  <si>
    <t>Přesun hmot procentní pro vnitřní vodovod ruční v objektech v do 6 m</t>
  </si>
  <si>
    <t>Demontáž potrubí ocelového závitového DN přes 15 do 32</t>
  </si>
  <si>
    <t>735494811</t>
  </si>
  <si>
    <t>Vypuštění vody z otopných těles</t>
  </si>
  <si>
    <t>997013214</t>
  </si>
  <si>
    <t>Vnitrostaveništní doprava suti a vybouraných hmot přes 12 do 15 m ručně</t>
  </si>
  <si>
    <t>t</t>
  </si>
  <si>
    <t>997013501</t>
  </si>
  <si>
    <t xml:space="preserve">Odvoz suti na skládku nebo meziskládku do 1 km se složením </t>
  </si>
  <si>
    <t>997013509</t>
  </si>
  <si>
    <t>Příplatek k odvozu suti a vybouraných hmot na skládku ZKD 1 km přes 1 km</t>
  </si>
  <si>
    <t>735151821</t>
  </si>
  <si>
    <t>Demontáž otopného tělesa panelového dvouřadého dl do 1500 mm</t>
  </si>
  <si>
    <t>Montáž akumulační nádoby závěsné 100 l</t>
  </si>
  <si>
    <t>Montáž ohříváku vody stojatého kombinovaného</t>
  </si>
  <si>
    <t>732331615</t>
  </si>
  <si>
    <t>Nádoba tlaková expanzní pro topnou a chladicí soustavu s membránou závitové připojení PN 0,4 o objemu 35 l</t>
  </si>
  <si>
    <t>Montáž čerpadla oběhového mokroběžného závitového DN 25</t>
  </si>
  <si>
    <t>734209125</t>
  </si>
  <si>
    <t>Montáž armatury závitové s třemi závity G 1</t>
  </si>
  <si>
    <t>Připojovací kohout se zajištěním MK DN20 - 3/4" (napojení expanze)</t>
  </si>
  <si>
    <t>Šroubení topenářské přímé G 6/4 PN 16 do 120°C</t>
  </si>
  <si>
    <t>Šroubení topenářské přímé G 1 PN 16 do 120°C</t>
  </si>
  <si>
    <t>montáž hlavice ručního a termostatického ovládání</t>
  </si>
  <si>
    <t>T - teploměr 0-120°C</t>
  </si>
  <si>
    <t>M  - manometr (0-0,4 MPa)</t>
  </si>
  <si>
    <t>TM  - termomanometr (0-120°C,0-0,4 MPa)</t>
  </si>
  <si>
    <t>734421111</t>
  </si>
  <si>
    <t>zpětná klapka EURA 1" PN10,110°C lehká</t>
  </si>
  <si>
    <t>734291274</t>
  </si>
  <si>
    <t>Filtr závitový pro topné a chladicí systémy přímý G 1 PN 30 do 110°C s vnitřními závity a integrovaným magnetem</t>
  </si>
  <si>
    <t>734291275</t>
  </si>
  <si>
    <t>Filtr závitový pro topné a chladicí systémy přímý G 1 1/4 PN 30 do 110°C s vnitřními závity a integrovaným magnetem</t>
  </si>
  <si>
    <t>Ventil závitový Giacomini R140 pojistný rohový G 1/2 provozní tlak od 2,5 do 6 barů</t>
  </si>
  <si>
    <t>Příplatek k potrubí měděnému za potrubí vedené v kotelnách nebo strojovnách D 28x1 mm</t>
  </si>
  <si>
    <t>733191925</t>
  </si>
  <si>
    <t>Navaření odbočky na potrubí ocelové závitové DN 25</t>
  </si>
  <si>
    <t>izolační trubice z pěnového PE a AL polepem tl. 25 mm - D28 (IZ3)</t>
  </si>
  <si>
    <t>izolační trubice z pěnového PE a AL polepem tl. 25 mm - D35 (IZ3)</t>
  </si>
  <si>
    <t>734261233</t>
  </si>
  <si>
    <t>Šroubení topenářské přímé G 1/2 PN 16 do 120°C</t>
  </si>
  <si>
    <t>734221682</t>
  </si>
  <si>
    <t>Termostatická hlavice kapalinová PN 10 do 110°C otopných těles VK</t>
  </si>
  <si>
    <t>735159310</t>
  </si>
  <si>
    <t>Montáž otopných těles panelových třířadých dl do 1140 mm</t>
  </si>
  <si>
    <t>48457443</t>
  </si>
  <si>
    <t>těleso otopné panelové 2 deskové VK 2 přídavné přestupní plochy v 900mm dl 800mm 1850W</t>
  </si>
  <si>
    <t>48457445</t>
  </si>
  <si>
    <t>těleso otopné panelové 2 deskové VK 2 přídavné přestupní plochy v 900mm dl 1000mm 2313W</t>
  </si>
  <si>
    <t>48457448</t>
  </si>
  <si>
    <t>těleso otopné panelové 2 deskové VK 2 přídavné přestupní plochy v 900mm dl 1400mm 3238W</t>
  </si>
  <si>
    <t>48457491</t>
  </si>
  <si>
    <t>těleso otopné panelové 3 desková VK 3 přídavné přestupní plochy v 600mm dl 1100mm 2647W</t>
  </si>
  <si>
    <t>těleso otopné panelové 2 deskové 2 přídavné přestupní plochy v 600mm dl 800mm 1343W</t>
  </si>
  <si>
    <t>735192923</t>
  </si>
  <si>
    <t>Zpětná montáž otopného tělesa panelového dvouřadého do 1500 mm</t>
  </si>
  <si>
    <t>Demontáž armatury závitové se dvěma závity do G 1/2</t>
  </si>
  <si>
    <t>MTZ tepelného čerpadla vzduch-voda monoblok</t>
  </si>
  <si>
    <t>TČ - oživení a zaškolení obsluhy (PDP) + doprava</t>
  </si>
  <si>
    <t>Kohout kulový Giacomini R910 přímý G 1 PN 42 do 185°C plnoprůtokový vnitřní závit</t>
  </si>
  <si>
    <t>Kohout kulový Giacomini R910 přímý G 5/4 PN 42 do 185°C plnoprůtokový  vnitřní závit</t>
  </si>
  <si>
    <t>Kohout kulový Giacomini R910S přímý G 1 PN 42 do 185°C plnoprůtokový  vnitřní závit s vypouštěním</t>
  </si>
  <si>
    <t>224002.30</t>
  </si>
  <si>
    <t>STAVEBNÍ ÚPRAVY OBJEKTŮ TECHNICKÝCH SLUŽEB TURNOV S.R.O.</t>
  </si>
  <si>
    <t>Sobotecká 2055, Turnov na p.č.3581/3, 3581/4, 3581/5 v k.ú. Turnov</t>
  </si>
  <si>
    <t>VYTÁPĚNÍ - SO 301 ŠATNY</t>
  </si>
  <si>
    <t>Technické služby Turnov, s.r.o., Sobotecká 2055, 511 01 Turnov</t>
  </si>
  <si>
    <t>tepelné čerpadlo vzduch-voda invertorové s vestavěným elektrokotlem, topný výkon 10(A-7/W55°C)+7,5 kW (EL 400 V, 32A)</t>
  </si>
  <si>
    <t>akumulační nádoba 130 l, D670 s izolací, připojení 4x 1"</t>
  </si>
  <si>
    <t>nepřímotopný ohřívač TV, o objemu 300 l, přípustný přetlak 10 bar, přestupní plocha 3,5 m2, průměr včetně izolace 680 mm, výška 1435 mm, připojení 4x 5/4" + 2x 1" + 1x cirkulace 3/4", výkon 26 kW při průtoku topné vody 2800 l/hod o teplotě 50/45°C</t>
  </si>
  <si>
    <t>elektrická topná vložka D180 do ohřívače TV (EL 400V, 5 kW)</t>
  </si>
  <si>
    <t>oběhové čerpadlo el. řízené  1,4 m3/hod, 10 kPa (EL 230V, 25 W)</t>
  </si>
  <si>
    <t>pružná připojovací hadice 1"</t>
  </si>
  <si>
    <t>zónový trojcestný ventil DN 25 (kvs 26) (EL 230V, 5 W )</t>
  </si>
  <si>
    <t>V Trutnově, 10/2024</t>
  </si>
  <si>
    <t>Ing. Jan Pěnčík</t>
  </si>
  <si>
    <t>SOUPIS PRACÍ A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</si>
</sst>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Kč&quot;_-;\-* #,##0.00\ &quot;Kč&quot;_-;_-* &quot;-&quot;??\ &quot;Kč&quot;_-;_-@_-"/>
    <numFmt numFmtId="164" formatCode="0.000"/>
    <numFmt numFmtId="165" formatCode="#,##0\ &quot;Kč&quot;"/>
    <numFmt numFmtId="166" formatCode="#,##0.00\ &quot;Kč&quot;"/>
    <numFmt numFmtId="167" formatCode="mm\/yyyy"/>
    <numFmt numFmtId="168" formatCode="_-* #,##0\ &quot;Kč&quot;_-;\-* #,##0\ &quot;Kč&quot;_-;_-* &quot;-&quot;??\ &quot;Kč&quot;_-;_-@_-"/>
  </numFmts>
  <fonts count="40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u/>
      <sz val="16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14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10"/>
      <color indexed="14"/>
      <name val="Arial CE"/>
      <family val="2"/>
      <charset val="238"/>
    </font>
    <font>
      <b/>
      <sz val="10"/>
      <color indexed="14"/>
      <name val="Arial"/>
      <family val="2"/>
      <charset val="238"/>
    </font>
    <font>
      <sz val="10"/>
      <color indexed="14"/>
      <name val="Arial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12"/>
      <color indexed="14"/>
      <name val="Arial"/>
      <family val="2"/>
      <charset val="238"/>
    </font>
    <font>
      <i/>
      <sz val="12"/>
      <color indexed="14"/>
      <name val="Arial"/>
      <family val="2"/>
      <charset val="238"/>
    </font>
    <font>
      <b/>
      <sz val="12"/>
      <color indexed="14"/>
      <name val="Arial CE"/>
      <family val="2"/>
      <charset val="238"/>
    </font>
    <font>
      <b/>
      <sz val="12"/>
      <name val="Arial"/>
      <family val="2"/>
      <charset val="238"/>
    </font>
    <font>
      <b/>
      <sz val="13"/>
      <name val="Arial CE"/>
      <family val="2"/>
      <charset val="238"/>
    </font>
    <font>
      <b/>
      <sz val="16"/>
      <name val="Arial CE"/>
      <family val="2"/>
      <charset val="238"/>
    </font>
    <font>
      <sz val="14"/>
      <name val="Arial CE"/>
      <family val="2"/>
      <charset val="238"/>
    </font>
    <font>
      <b/>
      <sz val="20"/>
      <name val="Arial CE"/>
      <family val="2"/>
      <charset val="238"/>
    </font>
    <font>
      <sz val="10"/>
      <color indexed="14"/>
      <name val="Arial CE"/>
      <family val="2"/>
      <charset val="238"/>
    </font>
    <font>
      <b/>
      <u/>
      <sz val="16"/>
      <color indexed="14"/>
      <name val="Arial CE"/>
      <family val="2"/>
      <charset val="238"/>
    </font>
    <font>
      <b/>
      <sz val="12"/>
      <name val="Arial CE"/>
      <family val="2"/>
      <charset val="238"/>
    </font>
    <font>
      <u/>
      <sz val="10"/>
      <color indexed="12"/>
      <name val="Arial"/>
      <family val="2"/>
      <charset val="238"/>
    </font>
    <font>
      <i/>
      <sz val="10"/>
      <name val="Arial"/>
      <family val="2"/>
      <charset val="238"/>
    </font>
    <font>
      <i/>
      <sz val="12"/>
      <name val="Arial CE"/>
      <family val="2"/>
      <charset val="238"/>
    </font>
    <font>
      <sz val="11"/>
      <name val="Arial"/>
      <family val="2"/>
      <charset val="238"/>
    </font>
    <font>
      <b/>
      <sz val="11"/>
      <name val="Arial CE"/>
      <family val="2"/>
      <charset val="238"/>
    </font>
    <font>
      <b/>
      <sz val="11"/>
      <color indexed="14"/>
      <name val="Arial"/>
      <family val="2"/>
      <charset val="238"/>
    </font>
    <font>
      <i/>
      <sz val="11"/>
      <name val="Arial CE"/>
      <family val="2"/>
      <charset val="238"/>
    </font>
    <font>
      <i/>
      <sz val="11"/>
      <color indexed="14"/>
      <name val="Arial"/>
      <family val="2"/>
      <charset val="238"/>
    </font>
    <font>
      <sz val="12"/>
      <color indexed="14"/>
      <name val="Arial CE"/>
      <family val="2"/>
      <charset val="238"/>
    </font>
    <font>
      <sz val="11"/>
      <color indexed="14"/>
      <name val="Arial CE"/>
      <family val="2"/>
      <charset val="238"/>
    </font>
    <font>
      <sz val="11"/>
      <color indexed="14"/>
      <name val="Arial"/>
      <family val="2"/>
      <charset val="238"/>
    </font>
    <font>
      <b/>
      <sz val="11"/>
      <color indexed="14"/>
      <name val="Arial CE"/>
      <family val="2"/>
      <charset val="238"/>
    </font>
    <font>
      <i/>
      <sz val="11"/>
      <name val="Arial"/>
      <family val="2"/>
      <charset val="238"/>
    </font>
    <font>
      <sz val="10"/>
      <color rgb="FFFF00FF"/>
      <name val="Arial"/>
      <family val="2"/>
      <charset val="238"/>
    </font>
    <font>
      <sz val="10"/>
      <color rgb="FFFF00FF"/>
      <name val="Arial CE"/>
      <family val="2"/>
      <charset val="238"/>
    </font>
    <font>
      <i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7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0" fontId="24" fillId="0" borderId="0" applyNumberFormat="0" applyFill="0" applyBorder="0" applyAlignment="0" applyProtection="0">
      <alignment vertical="top"/>
      <protection locked="0"/>
    </xf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49">
    <xf numFmtId="0" fontId="0" fillId="0" borderId="0" xfId="0"/>
    <xf numFmtId="1" fontId="0" fillId="0" borderId="0" xfId="0" applyNumberFormat="1"/>
    <xf numFmtId="2" fontId="0" fillId="0" borderId="0" xfId="0" applyNumberFormat="1"/>
    <xf numFmtId="164" fontId="0" fillId="0" borderId="0" xfId="0" applyNumberForma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0" xfId="0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0" fillId="2" borderId="0" xfId="0" applyFill="1"/>
    <xf numFmtId="0" fontId="4" fillId="0" borderId="0" xfId="0" applyFont="1"/>
    <xf numFmtId="166" fontId="0" fillId="0" borderId="0" xfId="0" applyNumberFormat="1"/>
    <xf numFmtId="166" fontId="10" fillId="0" borderId="0" xfId="0" applyNumberFormat="1" applyFont="1"/>
    <xf numFmtId="1" fontId="0" fillId="0" borderId="0" xfId="0" applyNumberFormat="1" applyFill="1"/>
    <xf numFmtId="0" fontId="11" fillId="0" borderId="0" xfId="0" applyFont="1"/>
    <xf numFmtId="164" fontId="0" fillId="0" borderId="0" xfId="0" applyNumberFormat="1" applyFill="1"/>
    <xf numFmtId="0" fontId="0" fillId="0" borderId="0" xfId="0" applyFill="1"/>
    <xf numFmtId="166" fontId="0" fillId="0" borderId="0" xfId="0" applyNumberFormat="1" applyFill="1"/>
    <xf numFmtId="166" fontId="10" fillId="0" borderId="0" xfId="0" applyNumberFormat="1" applyFont="1" applyFill="1"/>
    <xf numFmtId="0" fontId="4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0" fontId="7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165" fontId="8" fillId="0" borderId="0" xfId="0" applyNumberFormat="1" applyFont="1" applyBorder="1"/>
    <xf numFmtId="165" fontId="14" fillId="0" borderId="0" xfId="0" applyNumberFormat="1" applyFont="1"/>
    <xf numFmtId="0" fontId="1" fillId="0" borderId="0" xfId="0" applyFont="1"/>
    <xf numFmtId="0" fontId="4" fillId="0" borderId="2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49" fontId="17" fillId="0" borderId="0" xfId="0" applyNumberFormat="1" applyFont="1" applyAlignment="1">
      <alignment horizontal="left"/>
    </xf>
    <xf numFmtId="49" fontId="18" fillId="0" borderId="0" xfId="0" applyNumberFormat="1" applyFont="1" applyAlignment="1">
      <alignment horizontal="center"/>
    </xf>
    <xf numFmtId="49" fontId="19" fillId="0" borderId="0" xfId="0" applyNumberFormat="1" applyFont="1" applyBorder="1" applyAlignment="1"/>
    <xf numFmtId="49" fontId="20" fillId="0" borderId="0" xfId="0" applyNumberFormat="1" applyFont="1" applyAlignment="1">
      <alignment horizontal="center"/>
    </xf>
    <xf numFmtId="0" fontId="3" fillId="0" borderId="0" xfId="0" applyFont="1" applyFill="1" applyAlignment="1">
      <alignment vertical="center" wrapText="1"/>
    </xf>
    <xf numFmtId="168" fontId="11" fillId="0" borderId="0" xfId="2" applyNumberFormat="1" applyFont="1" applyFill="1" applyBorder="1"/>
    <xf numFmtId="0" fontId="23" fillId="0" borderId="1" xfId="0" applyFont="1" applyBorder="1" applyAlignment="1">
      <alignment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49" fontId="5" fillId="0" borderId="0" xfId="0" applyNumberFormat="1" applyFont="1" applyFill="1" applyAlignment="1">
      <alignment horizontal="center"/>
    </xf>
    <xf numFmtId="1" fontId="25" fillId="0" borderId="0" xfId="0" applyNumberFormat="1" applyFont="1"/>
    <xf numFmtId="166" fontId="25" fillId="0" borderId="0" xfId="0" applyNumberFormat="1" applyFont="1"/>
    <xf numFmtId="0" fontId="26" fillId="0" borderId="0" xfId="0" applyFont="1"/>
    <xf numFmtId="168" fontId="18" fillId="0" borderId="0" xfId="2" applyNumberFormat="1" applyFont="1" applyAlignment="1">
      <alignment horizontal="center"/>
    </xf>
    <xf numFmtId="168" fontId="4" fillId="0" borderId="0" xfId="2" applyNumberFormat="1" applyFont="1" applyAlignment="1">
      <alignment horizontal="left"/>
    </xf>
    <xf numFmtId="168" fontId="0" fillId="0" borderId="0" xfId="2" applyNumberFormat="1" applyFont="1"/>
    <xf numFmtId="166" fontId="1" fillId="0" borderId="0" xfId="0" applyNumberFormat="1" applyFont="1"/>
    <xf numFmtId="9" fontId="14" fillId="0" borderId="0" xfId="3" applyFont="1" applyAlignment="1">
      <alignment horizontal="left"/>
    </xf>
    <xf numFmtId="49" fontId="5" fillId="0" borderId="0" xfId="0" applyNumberFormat="1" applyFont="1" applyFill="1" applyAlignment="1">
      <alignment horizontal="left" indent="1"/>
    </xf>
    <xf numFmtId="0" fontId="22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65" fontId="6" fillId="0" borderId="2" xfId="0" applyNumberFormat="1" applyFont="1" applyBorder="1"/>
    <xf numFmtId="0" fontId="7" fillId="0" borderId="2" xfId="0" applyFont="1" applyBorder="1"/>
    <xf numFmtId="165" fontId="8" fillId="0" borderId="2" xfId="0" applyNumberFormat="1" applyFont="1" applyBorder="1"/>
    <xf numFmtId="166" fontId="9" fillId="0" borderId="3" xfId="0" applyNumberFormat="1" applyFont="1" applyBorder="1"/>
    <xf numFmtId="0" fontId="28" fillId="0" borderId="0" xfId="0" applyFont="1"/>
    <xf numFmtId="1" fontId="27" fillId="0" borderId="0" xfId="0" applyNumberFormat="1" applyFont="1"/>
    <xf numFmtId="165" fontId="29" fillId="0" borderId="0" xfId="0" applyNumberFormat="1" applyFont="1"/>
    <xf numFmtId="0" fontId="30" fillId="0" borderId="0" xfId="0" applyFont="1"/>
    <xf numFmtId="9" fontId="31" fillId="0" borderId="0" xfId="3" applyFont="1"/>
    <xf numFmtId="166" fontId="27" fillId="0" borderId="0" xfId="0" applyNumberFormat="1" applyFont="1"/>
    <xf numFmtId="165" fontId="31" fillId="0" borderId="0" xfId="0" applyNumberFormat="1" applyFont="1"/>
    <xf numFmtId="0" fontId="32" fillId="0" borderId="0" xfId="0" applyFont="1"/>
    <xf numFmtId="1" fontId="1" fillId="0" borderId="0" xfId="0" applyNumberFormat="1" applyFont="1" applyFill="1"/>
    <xf numFmtId="0" fontId="21" fillId="0" borderId="0" xfId="0" applyFont="1" applyAlignment="1">
      <alignment horizontal="left"/>
    </xf>
    <xf numFmtId="0" fontId="37" fillId="0" borderId="0" xfId="0" applyFont="1"/>
    <xf numFmtId="0" fontId="11" fillId="0" borderId="0" xfId="0" applyFont="1" applyAlignment="1">
      <alignment horizontal="right"/>
    </xf>
    <xf numFmtId="166" fontId="10" fillId="0" borderId="0" xfId="0" applyNumberFormat="1" applyFont="1" applyBorder="1"/>
    <xf numFmtId="17" fontId="21" fillId="0" borderId="0" xfId="0" applyNumberFormat="1" applyFont="1"/>
    <xf numFmtId="49" fontId="1" fillId="0" borderId="0" xfId="0" applyNumberFormat="1" applyFont="1" applyAlignment="1">
      <alignment horizontal="left" indent="1"/>
    </xf>
    <xf numFmtId="0" fontId="24" fillId="0" borderId="0" xfId="1" applyAlignment="1" applyProtection="1"/>
    <xf numFmtId="166" fontId="10" fillId="0" borderId="0" xfId="2" applyNumberFormat="1" applyFont="1" applyFill="1" applyAlignment="1">
      <alignment wrapText="1"/>
    </xf>
    <xf numFmtId="1" fontId="1" fillId="0" borderId="0" xfId="0" applyNumberFormat="1" applyFont="1" applyFill="1" applyBorder="1"/>
    <xf numFmtId="0" fontId="0" fillId="0" borderId="0" xfId="0" applyAlignment="1">
      <alignment horizontal="right" indent="1"/>
    </xf>
    <xf numFmtId="0" fontId="4" fillId="0" borderId="3" xfId="0" applyFont="1" applyFill="1" applyBorder="1"/>
    <xf numFmtId="1" fontId="1" fillId="0" borderId="3" xfId="0" applyNumberFormat="1" applyFont="1" applyFill="1" applyBorder="1" applyAlignment="1">
      <alignment horizontal="center"/>
    </xf>
    <xf numFmtId="9" fontId="5" fillId="4" borderId="2" xfId="3" applyFont="1" applyFill="1" applyBorder="1" applyAlignment="1">
      <alignment horizontal="center"/>
    </xf>
    <xf numFmtId="0" fontId="1" fillId="0" borderId="0" xfId="0" applyFont="1" applyAlignment="1"/>
    <xf numFmtId="0" fontId="1" fillId="0" borderId="6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wrapText="1"/>
    </xf>
    <xf numFmtId="0" fontId="1" fillId="0" borderId="6" xfId="0" applyFont="1" applyBorder="1" applyAlignment="1">
      <alignment horizontal="center"/>
    </xf>
    <xf numFmtId="168" fontId="10" fillId="0" borderId="6" xfId="2" applyNumberFormat="1" applyFont="1" applyBorder="1"/>
    <xf numFmtId="0" fontId="1" fillId="0" borderId="6" xfId="0" applyFont="1" applyFill="1" applyBorder="1" applyAlignment="1">
      <alignment horizontal="left"/>
    </xf>
    <xf numFmtId="44" fontId="0" fillId="0" borderId="3" xfId="0" applyNumberFormat="1" applyBorder="1"/>
    <xf numFmtId="44" fontId="11" fillId="0" borderId="6" xfId="2" applyNumberFormat="1" applyFont="1" applyFill="1" applyBorder="1"/>
    <xf numFmtId="44" fontId="0" fillId="0" borderId="0" xfId="2" applyNumberFormat="1" applyFont="1"/>
    <xf numFmtId="44" fontId="4" fillId="0" borderId="4" xfId="2" applyNumberFormat="1" applyFont="1" applyBorder="1" applyAlignment="1">
      <alignment horizontal="center"/>
    </xf>
    <xf numFmtId="44" fontId="5" fillId="0" borderId="2" xfId="2" applyNumberFormat="1" applyFont="1" applyBorder="1" applyAlignment="1">
      <alignment horizontal="center"/>
    </xf>
    <xf numFmtId="44" fontId="0" fillId="0" borderId="3" xfId="2" applyNumberFormat="1" applyFont="1" applyBorder="1"/>
    <xf numFmtId="44" fontId="10" fillId="0" borderId="0" xfId="2" applyNumberFormat="1" applyFont="1" applyBorder="1"/>
    <xf numFmtId="44" fontId="10" fillId="0" borderId="0" xfId="2" applyNumberFormat="1" applyFont="1"/>
    <xf numFmtId="44" fontId="21" fillId="0" borderId="0" xfId="2" applyNumberFormat="1" applyFont="1" applyBorder="1"/>
    <xf numFmtId="0" fontId="33" fillId="0" borderId="0" xfId="0" applyFont="1"/>
    <xf numFmtId="1" fontId="27" fillId="0" borderId="0" xfId="0" applyNumberFormat="1" applyFont="1" applyAlignment="1">
      <alignment horizontal="left" indent="1"/>
    </xf>
    <xf numFmtId="164" fontId="27" fillId="0" borderId="0" xfId="0" applyNumberFormat="1" applyFont="1"/>
    <xf numFmtId="2" fontId="27" fillId="0" borderId="0" xfId="0" applyNumberFormat="1" applyFont="1"/>
    <xf numFmtId="165" fontId="34" fillId="0" borderId="0" xfId="0" applyNumberFormat="1" applyFont="1"/>
    <xf numFmtId="1" fontId="27" fillId="0" borderId="0" xfId="0" applyNumberFormat="1" applyFont="1" applyFill="1" applyAlignment="1"/>
    <xf numFmtId="0" fontId="35" fillId="0" borderId="0" xfId="0" applyFont="1"/>
    <xf numFmtId="0" fontId="27" fillId="0" borderId="0" xfId="0" applyFont="1"/>
    <xf numFmtId="1" fontId="36" fillId="0" borderId="0" xfId="0" applyNumberFormat="1" applyFont="1"/>
    <xf numFmtId="9" fontId="31" fillId="0" borderId="0" xfId="3" applyFont="1" applyAlignment="1">
      <alignment horizontal="left"/>
    </xf>
    <xf numFmtId="166" fontId="36" fillId="0" borderId="0" xfId="0" applyNumberFormat="1" applyFont="1"/>
    <xf numFmtId="0" fontId="1" fillId="0" borderId="6" xfId="0" applyFont="1" applyFill="1" applyBorder="1" applyAlignment="1">
      <alignment horizontal="right" indent="1"/>
    </xf>
    <xf numFmtId="0" fontId="1" fillId="0" borderId="6" xfId="0" applyFont="1" applyFill="1" applyBorder="1" applyAlignment="1"/>
    <xf numFmtId="0" fontId="16" fillId="0" borderId="0" xfId="0" applyFont="1" applyFill="1" applyAlignment="1" applyProtection="1">
      <alignment horizontal="left"/>
    </xf>
    <xf numFmtId="0" fontId="16" fillId="0" borderId="0" xfId="0" applyFont="1" applyFill="1" applyAlignment="1" applyProtection="1">
      <alignment horizontal="left" vertical="top"/>
    </xf>
    <xf numFmtId="166" fontId="10" fillId="0" borderId="6" xfId="2" applyNumberFormat="1" applyFont="1" applyBorder="1"/>
    <xf numFmtId="44" fontId="0" fillId="0" borderId="0" xfId="2" applyFont="1"/>
    <xf numFmtId="1" fontId="0" fillId="0" borderId="0" xfId="0" applyNumberFormat="1" applyFont="1" applyAlignment="1">
      <alignment horizontal="center"/>
    </xf>
    <xf numFmtId="0" fontId="0" fillId="0" borderId="0" xfId="0" applyFont="1"/>
    <xf numFmtId="0" fontId="0" fillId="0" borderId="4" xfId="0" applyFont="1" applyBorder="1"/>
    <xf numFmtId="0" fontId="0" fillId="0" borderId="2" xfId="0" applyFont="1" applyBorder="1"/>
    <xf numFmtId="1" fontId="0" fillId="0" borderId="0" xfId="0" applyNumberFormat="1" applyFont="1" applyAlignment="1">
      <alignment horizontal="left"/>
    </xf>
    <xf numFmtId="1" fontId="0" fillId="0" borderId="0" xfId="0" applyNumberFormat="1" applyFont="1"/>
    <xf numFmtId="1" fontId="0" fillId="0" borderId="3" xfId="0" applyNumberFormat="1" applyFont="1" applyBorder="1"/>
    <xf numFmtId="164" fontId="0" fillId="0" borderId="3" xfId="0" applyNumberFormat="1" applyFont="1" applyBorder="1"/>
    <xf numFmtId="0" fontId="0" fillId="0" borderId="0" xfId="0" applyFont="1" applyBorder="1"/>
    <xf numFmtId="1" fontId="0" fillId="0" borderId="0" xfId="0" applyNumberFormat="1" applyFont="1" applyBorder="1" applyAlignment="1">
      <alignment horizontal="center"/>
    </xf>
    <xf numFmtId="2" fontId="0" fillId="0" borderId="0" xfId="0" applyNumberFormat="1" applyFont="1" applyFill="1" applyBorder="1" applyAlignment="1">
      <alignment horizontal="right" indent="1"/>
    </xf>
    <xf numFmtId="1" fontId="0" fillId="3" borderId="3" xfId="0" applyNumberFormat="1" applyFont="1" applyFill="1" applyBorder="1" applyAlignment="1">
      <alignment horizontal="right" indent="1"/>
    </xf>
    <xf numFmtId="1" fontId="0" fillId="0" borderId="0" xfId="0" applyNumberFormat="1" applyFont="1" applyFill="1"/>
    <xf numFmtId="2" fontId="0" fillId="3" borderId="0" xfId="0" applyNumberFormat="1" applyFont="1" applyFill="1" applyAlignment="1">
      <alignment horizontal="right"/>
    </xf>
    <xf numFmtId="1" fontId="0" fillId="0" borderId="3" xfId="0" applyNumberFormat="1" applyFont="1" applyFill="1" applyBorder="1" applyAlignment="1">
      <alignment horizontal="center"/>
    </xf>
    <xf numFmtId="2" fontId="0" fillId="3" borderId="3" xfId="0" applyNumberFormat="1" applyFont="1" applyFill="1" applyBorder="1" applyAlignment="1">
      <alignment horizontal="right"/>
    </xf>
    <xf numFmtId="2" fontId="0" fillId="3" borderId="0" xfId="0" applyNumberFormat="1" applyFont="1" applyFill="1" applyAlignment="1">
      <alignment horizontal="right" indent="1"/>
    </xf>
    <xf numFmtId="2" fontId="0" fillId="3" borderId="3" xfId="0" applyNumberFormat="1" applyFont="1" applyFill="1" applyBorder="1" applyAlignment="1">
      <alignment horizontal="right" indent="1"/>
    </xf>
    <xf numFmtId="1" fontId="0" fillId="0" borderId="0" xfId="0" applyNumberFormat="1" applyFont="1" applyFill="1" applyAlignment="1">
      <alignment horizontal="left"/>
    </xf>
    <xf numFmtId="1" fontId="0" fillId="3" borderId="0" xfId="0" applyNumberFormat="1" applyFont="1" applyFill="1" applyAlignment="1">
      <alignment horizontal="right" indent="1"/>
    </xf>
    <xf numFmtId="1" fontId="0" fillId="3" borderId="0" xfId="0" applyNumberFormat="1" applyFont="1" applyFill="1" applyAlignment="1">
      <alignment horizontal="right"/>
    </xf>
    <xf numFmtId="164" fontId="0" fillId="0" borderId="0" xfId="0" applyNumberFormat="1" applyFont="1"/>
    <xf numFmtId="17" fontId="11" fillId="0" borderId="0" xfId="0" applyNumberFormat="1" applyFont="1" applyAlignment="1">
      <alignment horizontal="left"/>
    </xf>
    <xf numFmtId="167" fontId="11" fillId="0" borderId="0" xfId="0" applyNumberFormat="1" applyFont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4" fontId="11" fillId="5" borderId="6" xfId="2" applyNumberFormat="1" applyFont="1" applyFill="1" applyBorder="1"/>
    <xf numFmtId="44" fontId="38" fillId="5" borderId="6" xfId="2" applyNumberFormat="1" applyFont="1" applyFill="1" applyBorder="1"/>
    <xf numFmtId="9" fontId="39" fillId="0" borderId="0" xfId="3" applyFont="1" applyAlignment="1">
      <alignment horizontal="left"/>
    </xf>
    <xf numFmtId="165" fontId="39" fillId="0" borderId="0" xfId="0" applyNumberFormat="1" applyFont="1"/>
    <xf numFmtId="0" fontId="1" fillId="0" borderId="0" xfId="0" applyFont="1" applyFill="1"/>
    <xf numFmtId="0" fontId="15" fillId="0" borderId="0" xfId="0" applyFont="1" applyFill="1" applyAlignment="1">
      <alignment horizontal="left"/>
    </xf>
    <xf numFmtId="0" fontId="0" fillId="0" borderId="0" xfId="0" applyFill="1" applyBorder="1"/>
    <xf numFmtId="0" fontId="1" fillId="0" borderId="0" xfId="0" applyFont="1" applyFill="1" applyAlignment="1">
      <alignment horizontal="left"/>
    </xf>
    <xf numFmtId="0" fontId="16" fillId="0" borderId="0" xfId="0" applyFont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1" fontId="1" fillId="0" borderId="0" xfId="0" applyNumberFormat="1" applyFont="1"/>
  </cellXfs>
  <cellStyles count="4">
    <cellStyle name="Hypertextový odkaz" xfId="1" builtinId="8"/>
    <cellStyle name="Měna" xfId="2" builtinId="4"/>
    <cellStyle name="Normální" xfId="0" builtinId="0"/>
    <cellStyle name="Procenta" xfId="3" builtinId="5"/>
  </cellStyles>
  <dxfs count="265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rchiv\2019\Admin\Z&#225;klad\Akcepr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kázky"/>
      <sheetName val="Zakdata"/>
      <sheetName val="Akceprac"/>
      <sheetName val="Jména"/>
      <sheetName val="Data"/>
    </sheetNames>
    <sheetDataSet>
      <sheetData sheetId="0">
        <row r="4">
          <cell r="B4">
            <v>0</v>
          </cell>
        </row>
        <row r="5">
          <cell r="B5">
            <v>0</v>
          </cell>
        </row>
        <row r="6">
          <cell r="B6">
            <v>0</v>
          </cell>
        </row>
        <row r="7">
          <cell r="B7">
            <v>0</v>
          </cell>
        </row>
        <row r="8">
          <cell r="B8">
            <v>0</v>
          </cell>
        </row>
        <row r="9">
          <cell r="B9" t="str">
            <v>212009.30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  <row r="13">
          <cell r="B13">
            <v>0</v>
          </cell>
        </row>
        <row r="14">
          <cell r="B14" t="str">
            <v>213004.21</v>
          </cell>
        </row>
        <row r="15">
          <cell r="B15" t="str">
            <v>213004.30</v>
          </cell>
        </row>
        <row r="16">
          <cell r="B16">
            <v>0</v>
          </cell>
        </row>
        <row r="17">
          <cell r="B17">
            <v>0</v>
          </cell>
        </row>
        <row r="18">
          <cell r="B18">
            <v>0</v>
          </cell>
        </row>
        <row r="19">
          <cell r="B19" t="str">
            <v>214036.40</v>
          </cell>
        </row>
        <row r="20">
          <cell r="B20">
            <v>0</v>
          </cell>
        </row>
        <row r="21">
          <cell r="B21">
            <v>0</v>
          </cell>
        </row>
        <row r="22">
          <cell r="B22">
            <v>0</v>
          </cell>
        </row>
        <row r="23">
          <cell r="B23">
            <v>0</v>
          </cell>
        </row>
        <row r="24">
          <cell r="B24" t="str">
            <v>215022.30</v>
          </cell>
        </row>
        <row r="25">
          <cell r="B25" t="str">
            <v>215025.30</v>
          </cell>
        </row>
        <row r="26">
          <cell r="B26" t="str">
            <v>215025.31</v>
          </cell>
        </row>
        <row r="27">
          <cell r="B27">
            <v>0</v>
          </cell>
        </row>
        <row r="28">
          <cell r="B28">
            <v>0</v>
          </cell>
        </row>
        <row r="29">
          <cell r="B29">
            <v>0</v>
          </cell>
        </row>
        <row r="30">
          <cell r="B30">
            <v>0</v>
          </cell>
        </row>
        <row r="31">
          <cell r="B31">
            <v>0</v>
          </cell>
        </row>
        <row r="32">
          <cell r="B32">
            <v>0</v>
          </cell>
        </row>
        <row r="33">
          <cell r="B33">
            <v>0</v>
          </cell>
        </row>
        <row r="34">
          <cell r="B34" t="str">
            <v>216005.30</v>
          </cell>
        </row>
        <row r="35">
          <cell r="B35" t="str">
            <v>216015.20</v>
          </cell>
        </row>
        <row r="36">
          <cell r="B36" t="str">
            <v>216028.20</v>
          </cell>
        </row>
        <row r="37">
          <cell r="B37" t="str">
            <v>216032.40</v>
          </cell>
        </row>
        <row r="38">
          <cell r="B38">
            <v>0</v>
          </cell>
        </row>
        <row r="39">
          <cell r="B39">
            <v>0</v>
          </cell>
        </row>
        <row r="40">
          <cell r="B40">
            <v>0</v>
          </cell>
        </row>
        <row r="41">
          <cell r="B41">
            <v>0</v>
          </cell>
        </row>
        <row r="42">
          <cell r="B42">
            <v>0</v>
          </cell>
        </row>
        <row r="43">
          <cell r="B43">
            <v>0</v>
          </cell>
        </row>
        <row r="44">
          <cell r="B44" t="str">
            <v>217008.40</v>
          </cell>
        </row>
        <row r="45">
          <cell r="B45" t="str">
            <v>217014.30</v>
          </cell>
        </row>
        <row r="46">
          <cell r="B46" t="str">
            <v>217014.40</v>
          </cell>
        </row>
        <row r="47">
          <cell r="B47" t="str">
            <v>217015.40</v>
          </cell>
        </row>
        <row r="48">
          <cell r="B48" t="str">
            <v>217017.40</v>
          </cell>
        </row>
        <row r="49">
          <cell r="B49">
            <v>0</v>
          </cell>
        </row>
        <row r="50">
          <cell r="B50">
            <v>0</v>
          </cell>
        </row>
        <row r="51">
          <cell r="B51">
            <v>0</v>
          </cell>
        </row>
        <row r="52">
          <cell r="B52">
            <v>0</v>
          </cell>
        </row>
        <row r="53">
          <cell r="B53">
            <v>0</v>
          </cell>
        </row>
        <row r="54">
          <cell r="B54" t="str">
            <v>218006.30</v>
          </cell>
        </row>
        <row r="55">
          <cell r="B55" t="str">
            <v>218006.40</v>
          </cell>
        </row>
        <row r="56">
          <cell r="B56" t="str">
            <v>218007.30</v>
          </cell>
        </row>
        <row r="57">
          <cell r="B57" t="str">
            <v>218007.40</v>
          </cell>
        </row>
        <row r="58">
          <cell r="B58" t="str">
            <v>218009.40</v>
          </cell>
        </row>
        <row r="59">
          <cell r="B59" t="str">
            <v>218010.30</v>
          </cell>
        </row>
        <row r="60">
          <cell r="B60" t="str">
            <v>218014.30</v>
          </cell>
        </row>
        <row r="61">
          <cell r="B61" t="str">
            <v>218014.40</v>
          </cell>
        </row>
        <row r="62">
          <cell r="B62" t="str">
            <v>218017.31</v>
          </cell>
        </row>
        <row r="63">
          <cell r="B63" t="str">
            <v>218017.32</v>
          </cell>
        </row>
        <row r="64">
          <cell r="B64" t="str">
            <v>218017.33</v>
          </cell>
        </row>
        <row r="65">
          <cell r="B65" t="str">
            <v>218017.41</v>
          </cell>
        </row>
        <row r="66">
          <cell r="B66" t="str">
            <v>218018.30</v>
          </cell>
        </row>
        <row r="67">
          <cell r="B67" t="str">
            <v>218018.40</v>
          </cell>
        </row>
        <row r="68">
          <cell r="B68" t="str">
            <v>218020.30</v>
          </cell>
        </row>
        <row r="69">
          <cell r="B69" t="str">
            <v>218024.20</v>
          </cell>
        </row>
        <row r="70">
          <cell r="B70" t="str">
            <v>218026.30</v>
          </cell>
        </row>
        <row r="71">
          <cell r="B71" t="str">
            <v>218027.40</v>
          </cell>
        </row>
        <row r="72">
          <cell r="B72" t="str">
            <v>218028.20</v>
          </cell>
        </row>
        <row r="73">
          <cell r="B73" t="str">
            <v>218029.30</v>
          </cell>
        </row>
        <row r="74">
          <cell r="B74" t="str">
            <v>218031.30</v>
          </cell>
        </row>
        <row r="75">
          <cell r="B75" t="str">
            <v>218031.40</v>
          </cell>
        </row>
        <row r="76">
          <cell r="B76">
            <v>0</v>
          </cell>
        </row>
        <row r="77">
          <cell r="B77">
            <v>0</v>
          </cell>
        </row>
        <row r="78">
          <cell r="B78">
            <v>0</v>
          </cell>
        </row>
        <row r="79">
          <cell r="B79">
            <v>0</v>
          </cell>
        </row>
        <row r="80">
          <cell r="B80">
            <v>0</v>
          </cell>
        </row>
        <row r="81">
          <cell r="B81" t="str">
            <v>219001.</v>
          </cell>
        </row>
        <row r="82">
          <cell r="B82" t="str">
            <v>219002.20</v>
          </cell>
        </row>
        <row r="83">
          <cell r="B83" t="str">
            <v>219002.30</v>
          </cell>
        </row>
        <row r="84">
          <cell r="B84" t="str">
            <v>219003.30</v>
          </cell>
        </row>
        <row r="85">
          <cell r="B85" t="str">
            <v>219004.30</v>
          </cell>
        </row>
        <row r="86">
          <cell r="B86" t="str">
            <v>219005.30</v>
          </cell>
        </row>
        <row r="87">
          <cell r="B87" t="str">
            <v>219006.30</v>
          </cell>
        </row>
        <row r="88">
          <cell r="B88" t="str">
            <v>219007.30</v>
          </cell>
        </row>
        <row r="89">
          <cell r="B89" t="str">
            <v>219008.30</v>
          </cell>
        </row>
        <row r="90">
          <cell r="B90" t="str">
            <v>219009.30</v>
          </cell>
        </row>
        <row r="91">
          <cell r="B91" t="str">
            <v>219010.30</v>
          </cell>
        </row>
        <row r="92">
          <cell r="B92" t="str">
            <v>219011.30</v>
          </cell>
        </row>
        <row r="93">
          <cell r="B93" t="str">
            <v>219012.30</v>
          </cell>
        </row>
        <row r="94">
          <cell r="B94" t="str">
            <v>219012.31</v>
          </cell>
        </row>
        <row r="95">
          <cell r="B95" t="str">
            <v>219013.30</v>
          </cell>
        </row>
        <row r="96">
          <cell r="B96" t="str">
            <v>219013.40</v>
          </cell>
        </row>
        <row r="97">
          <cell r="B97" t="str">
            <v>219014.30</v>
          </cell>
        </row>
        <row r="98">
          <cell r="B98" t="str">
            <v>219015.30</v>
          </cell>
        </row>
        <row r="99">
          <cell r="B99" t="str">
            <v>219016.30</v>
          </cell>
        </row>
        <row r="100">
          <cell r="B100" t="str">
            <v>219016.40</v>
          </cell>
        </row>
        <row r="101">
          <cell r="B101" t="str">
            <v>219017.30</v>
          </cell>
        </row>
        <row r="102">
          <cell r="B102" t="str">
            <v>219018.20</v>
          </cell>
        </row>
        <row r="103">
          <cell r="B103" t="str">
            <v>219019.30</v>
          </cell>
        </row>
        <row r="104">
          <cell r="B104" t="str">
            <v>219020.20</v>
          </cell>
        </row>
        <row r="105">
          <cell r="B105" t="str">
            <v>219020.30</v>
          </cell>
        </row>
        <row r="106">
          <cell r="B106" t="str">
            <v>219021.20</v>
          </cell>
        </row>
        <row r="107">
          <cell r="B107" t="str">
            <v>219021.30</v>
          </cell>
        </row>
        <row r="108">
          <cell r="B108" t="str">
            <v>219022.20</v>
          </cell>
        </row>
        <row r="109">
          <cell r="B109" t="str">
            <v>219022.30</v>
          </cell>
        </row>
        <row r="110">
          <cell r="B110" t="str">
            <v>219023.30</v>
          </cell>
        </row>
        <row r="111">
          <cell r="B111">
            <v>0</v>
          </cell>
        </row>
        <row r="112">
          <cell r="B112" t="str">
            <v>219901.</v>
          </cell>
        </row>
        <row r="113">
          <cell r="B113" t="str">
            <v>219902.</v>
          </cell>
        </row>
        <row r="114">
          <cell r="B114" t="str">
            <v>219903.</v>
          </cell>
        </row>
        <row r="115">
          <cell r="B115" t="str">
            <v>219904.</v>
          </cell>
        </row>
        <row r="116">
          <cell r="B116" t="str">
            <v>219905.</v>
          </cell>
        </row>
        <row r="117">
          <cell r="B117" t="str">
            <v>219906.</v>
          </cell>
        </row>
        <row r="118">
          <cell r="B118" t="str">
            <v>219907.</v>
          </cell>
        </row>
        <row r="119">
          <cell r="B119" t="str">
            <v>219501.</v>
          </cell>
        </row>
        <row r="120">
          <cell r="B120" t="str">
            <v>219502.</v>
          </cell>
        </row>
        <row r="121">
          <cell r="B121" t="str">
            <v>219503.</v>
          </cell>
        </row>
        <row r="122">
          <cell r="B122" t="str">
            <v>219504.</v>
          </cell>
        </row>
        <row r="123">
          <cell r="B123" t="str">
            <v>219505.</v>
          </cell>
        </row>
        <row r="124">
          <cell r="B124" t="str">
            <v>219506.</v>
          </cell>
        </row>
        <row r="125">
          <cell r="B125" t="str">
            <v>219507.</v>
          </cell>
        </row>
        <row r="126">
          <cell r="B126" t="str">
            <v>219508.</v>
          </cell>
        </row>
        <row r="127">
          <cell r="B127" t="str">
            <v>219509.</v>
          </cell>
        </row>
        <row r="128">
          <cell r="B128" t="str">
            <v>219510.</v>
          </cell>
        </row>
        <row r="129">
          <cell r="B129" t="str">
            <v>219511.</v>
          </cell>
        </row>
        <row r="130">
          <cell r="B130" t="str">
            <v>219512.</v>
          </cell>
        </row>
        <row r="131">
          <cell r="B131" t="str">
            <v>219513.</v>
          </cell>
        </row>
        <row r="132">
          <cell r="B132" t="str">
            <v>219514.</v>
          </cell>
        </row>
        <row r="133">
          <cell r="B133" t="str">
            <v>219515.</v>
          </cell>
        </row>
        <row r="134">
          <cell r="B134" t="str">
            <v>219516.</v>
          </cell>
        </row>
        <row r="135">
          <cell r="B135" t="str">
            <v>219517.</v>
          </cell>
        </row>
        <row r="136">
          <cell r="B136" t="str">
            <v>219518.</v>
          </cell>
        </row>
        <row r="137">
          <cell r="B137">
            <v>0</v>
          </cell>
        </row>
        <row r="138">
          <cell r="B138">
            <v>0</v>
          </cell>
        </row>
        <row r="139">
          <cell r="B139">
            <v>0</v>
          </cell>
        </row>
        <row r="140">
          <cell r="B140">
            <v>0</v>
          </cell>
        </row>
        <row r="141">
          <cell r="B141">
            <v>0</v>
          </cell>
        </row>
        <row r="142">
          <cell r="B142">
            <v>0</v>
          </cell>
        </row>
        <row r="143">
          <cell r="B143">
            <v>0</v>
          </cell>
        </row>
        <row r="144">
          <cell r="B144">
            <v>0</v>
          </cell>
        </row>
        <row r="145">
          <cell r="B145">
            <v>0</v>
          </cell>
        </row>
        <row r="146">
          <cell r="B146">
            <v>0</v>
          </cell>
        </row>
        <row r="147">
          <cell r="B147">
            <v>0</v>
          </cell>
        </row>
        <row r="148">
          <cell r="B148">
            <v>0</v>
          </cell>
        </row>
        <row r="149">
          <cell r="B149" t="str">
            <v>310003.</v>
          </cell>
        </row>
        <row r="150">
          <cell r="B150" t="str">
            <v>310005.</v>
          </cell>
        </row>
        <row r="151">
          <cell r="B151">
            <v>0</v>
          </cell>
        </row>
        <row r="152">
          <cell r="B152">
            <v>0</v>
          </cell>
        </row>
        <row r="153">
          <cell r="B153">
            <v>0</v>
          </cell>
        </row>
        <row r="154">
          <cell r="B154" t="str">
            <v>312007.</v>
          </cell>
        </row>
        <row r="155">
          <cell r="B155">
            <v>0</v>
          </cell>
        </row>
        <row r="156">
          <cell r="B156">
            <v>0</v>
          </cell>
        </row>
        <row r="157">
          <cell r="B157">
            <v>0</v>
          </cell>
        </row>
        <row r="158">
          <cell r="B158">
            <v>0</v>
          </cell>
        </row>
        <row r="159">
          <cell r="B159" t="str">
            <v>314004.</v>
          </cell>
        </row>
        <row r="160">
          <cell r="B160" t="str">
            <v>314005.</v>
          </cell>
        </row>
        <row r="161">
          <cell r="B161">
            <v>0</v>
          </cell>
        </row>
        <row r="162">
          <cell r="B162">
            <v>0</v>
          </cell>
        </row>
        <row r="163">
          <cell r="B163">
            <v>0</v>
          </cell>
        </row>
        <row r="164">
          <cell r="B164" t="str">
            <v>101.</v>
          </cell>
        </row>
        <row r="165">
          <cell r="B165" t="str">
            <v>102.</v>
          </cell>
        </row>
        <row r="166">
          <cell r="B166" t="str">
            <v>104.</v>
          </cell>
        </row>
        <row r="167">
          <cell r="B167" t="str">
            <v>105.</v>
          </cell>
        </row>
        <row r="168">
          <cell r="B168" t="str">
            <v>319101.</v>
          </cell>
        </row>
        <row r="169">
          <cell r="B169" t="str">
            <v>319001.</v>
          </cell>
        </row>
        <row r="170">
          <cell r="B170" t="str">
            <v>319002.</v>
          </cell>
        </row>
        <row r="171">
          <cell r="B171" t="str">
            <v>319003.</v>
          </cell>
        </row>
        <row r="172">
          <cell r="B172" t="str">
            <v>319004.</v>
          </cell>
        </row>
        <row r="173">
          <cell r="B173">
            <v>0</v>
          </cell>
        </row>
        <row r="174">
          <cell r="B174">
            <v>0</v>
          </cell>
        </row>
        <row r="175">
          <cell r="B175">
            <v>0</v>
          </cell>
        </row>
        <row r="176">
          <cell r="B176">
            <v>0</v>
          </cell>
        </row>
        <row r="177">
          <cell r="B177">
            <v>0</v>
          </cell>
        </row>
        <row r="178">
          <cell r="B178">
            <v>0</v>
          </cell>
        </row>
        <row r="179">
          <cell r="B179">
            <v>0</v>
          </cell>
        </row>
        <row r="180">
          <cell r="B180">
            <v>0</v>
          </cell>
        </row>
        <row r="181">
          <cell r="B181">
            <v>0</v>
          </cell>
        </row>
        <row r="182">
          <cell r="B182">
            <v>0</v>
          </cell>
        </row>
        <row r="183">
          <cell r="B183">
            <v>0</v>
          </cell>
        </row>
        <row r="184">
          <cell r="B184" t="str">
            <v>319501.</v>
          </cell>
        </row>
        <row r="185">
          <cell r="B185">
            <v>0</v>
          </cell>
        </row>
        <row r="186">
          <cell r="B186">
            <v>0</v>
          </cell>
        </row>
        <row r="187">
          <cell r="B187">
            <v>0</v>
          </cell>
        </row>
        <row r="188">
          <cell r="B188">
            <v>0</v>
          </cell>
        </row>
        <row r="189">
          <cell r="B189">
            <v>0</v>
          </cell>
        </row>
        <row r="190">
          <cell r="B190">
            <v>0</v>
          </cell>
        </row>
        <row r="191">
          <cell r="B191">
            <v>0</v>
          </cell>
        </row>
        <row r="192">
          <cell r="B192">
            <v>0</v>
          </cell>
        </row>
        <row r="193">
          <cell r="B193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J54"/>
  <sheetViews>
    <sheetView showZeros="0" tabSelected="1" zoomScale="115" zoomScaleNormal="115" workbookViewId="0"/>
  </sheetViews>
  <sheetFormatPr defaultRowHeight="12.75" x14ac:dyDescent="0.2"/>
  <cols>
    <col min="1" max="1" width="7" style="17" customWidth="1"/>
    <col min="2" max="2" width="12.5703125" customWidth="1"/>
    <col min="3" max="3" width="46.5703125" style="1" customWidth="1"/>
    <col min="4" max="4" width="8" style="1" customWidth="1"/>
    <col min="5" max="5" width="11.7109375" style="3" customWidth="1"/>
    <col min="6" max="6" width="10.42578125" style="2" customWidth="1"/>
    <col min="7" max="7" width="17.42578125" customWidth="1"/>
    <col min="9" max="9" width="15.42578125" customWidth="1"/>
    <col min="10" max="10" width="13.5703125" customWidth="1"/>
    <col min="15" max="15" width="24.5703125" customWidth="1"/>
    <col min="16" max="16" width="41.42578125" customWidth="1"/>
  </cols>
  <sheetData>
    <row r="1" spans="1:10" ht="43.5" customHeight="1" x14ac:dyDescent="0.2">
      <c r="B1" s="34"/>
      <c r="C1" s="147" t="s">
        <v>229</v>
      </c>
      <c r="D1" s="147"/>
      <c r="E1" s="147"/>
      <c r="F1" s="147"/>
      <c r="G1" s="147"/>
      <c r="H1" s="34"/>
      <c r="J1" s="68"/>
    </row>
    <row r="2" spans="1:10" ht="28.5" customHeight="1" x14ac:dyDescent="0.3">
      <c r="B2" s="30" t="s">
        <v>8</v>
      </c>
      <c r="C2" s="20" t="s">
        <v>215</v>
      </c>
      <c r="D2" s="112"/>
      <c r="E2" s="113"/>
      <c r="F2" s="111"/>
      <c r="G2" s="43"/>
      <c r="J2" s="68"/>
    </row>
    <row r="3" spans="1:10" ht="19.5" customHeight="1" x14ac:dyDescent="0.25">
      <c r="B3" s="20" t="s">
        <v>5</v>
      </c>
      <c r="C3" s="20" t="s">
        <v>216</v>
      </c>
      <c r="D3" s="112"/>
      <c r="E3" s="113"/>
      <c r="F3" s="111"/>
      <c r="G3" s="44"/>
      <c r="J3" s="68"/>
    </row>
    <row r="4" spans="1:10" ht="18" customHeight="1" x14ac:dyDescent="0.25">
      <c r="B4" s="20"/>
      <c r="C4" s="20" t="s">
        <v>217</v>
      </c>
      <c r="D4" s="112"/>
      <c r="E4" s="113"/>
      <c r="F4" s="111"/>
      <c r="G4" s="44"/>
      <c r="J4" s="68"/>
    </row>
    <row r="5" spans="1:10" ht="18" customHeight="1" x14ac:dyDescent="0.25">
      <c r="A5" s="142"/>
      <c r="B5" s="20" t="s">
        <v>16</v>
      </c>
      <c r="C5" s="20" t="s">
        <v>218</v>
      </c>
      <c r="D5" s="112"/>
      <c r="E5" s="113"/>
      <c r="F5" s="111"/>
      <c r="G5" s="44"/>
      <c r="J5" s="68"/>
    </row>
    <row r="6" spans="1:10" ht="22.5" customHeight="1" x14ac:dyDescent="0.25">
      <c r="B6" s="20" t="s">
        <v>6</v>
      </c>
      <c r="C6" s="20" t="s">
        <v>219</v>
      </c>
      <c r="D6" s="112"/>
      <c r="E6" s="113"/>
      <c r="F6" s="111"/>
      <c r="G6" s="44"/>
      <c r="H6" s="4"/>
      <c r="J6" s="68"/>
    </row>
    <row r="7" spans="1:10" ht="16.5" customHeight="1" x14ac:dyDescent="0.2">
      <c r="B7" s="27"/>
      <c r="C7"/>
      <c r="D7" s="5"/>
      <c r="E7"/>
      <c r="J7" s="68"/>
    </row>
    <row r="8" spans="1:10" ht="30.75" customHeight="1" x14ac:dyDescent="0.25">
      <c r="A8" s="143"/>
      <c r="B8" s="146" t="s">
        <v>12</v>
      </c>
      <c r="C8" s="146"/>
      <c r="D8" s="146"/>
      <c r="E8" s="146"/>
      <c r="F8" s="146"/>
      <c r="G8" s="146"/>
      <c r="J8" s="68"/>
    </row>
    <row r="9" spans="1:10" ht="16.5" customHeight="1" x14ac:dyDescent="0.2">
      <c r="B9" s="27"/>
      <c r="C9"/>
      <c r="D9" s="5"/>
      <c r="E9"/>
      <c r="J9" s="68"/>
    </row>
    <row r="10" spans="1:10" ht="31.5" x14ac:dyDescent="0.25">
      <c r="B10" s="36" t="s">
        <v>13</v>
      </c>
      <c r="C10" s="37" t="s">
        <v>14</v>
      </c>
      <c r="D10" s="28"/>
      <c r="E10" s="29"/>
      <c r="F10" s="38"/>
      <c r="G10" s="6" t="s">
        <v>1</v>
      </c>
      <c r="J10" s="68"/>
    </row>
    <row r="11" spans="1:10" x14ac:dyDescent="0.2">
      <c r="A11" s="144"/>
      <c r="B11" s="7"/>
      <c r="C11" s="22"/>
      <c r="D11" s="23"/>
      <c r="E11" s="24"/>
      <c r="F11" s="24"/>
      <c r="G11" s="25"/>
      <c r="J11" s="68"/>
    </row>
    <row r="12" spans="1:10" ht="16.5" customHeight="1" x14ac:dyDescent="0.2">
      <c r="A12" s="144"/>
      <c r="B12" s="96">
        <v>713</v>
      </c>
      <c r="C12" s="95" t="str">
        <f>VLOOKUP(B12,Položky!B$11:G$508,2,0)</f>
        <v>Tepelné izolace - vytápění</v>
      </c>
      <c r="D12" s="59"/>
      <c r="E12" s="97"/>
      <c r="F12" s="98"/>
      <c r="G12" s="99">
        <f>VLOOKUP(B12,Položky!B$11:G$508,6,0)</f>
        <v>0</v>
      </c>
      <c r="J12" s="68"/>
    </row>
    <row r="13" spans="1:10" ht="18" customHeight="1" x14ac:dyDescent="0.2">
      <c r="A13" s="144"/>
      <c r="B13" s="96" t="s">
        <v>96</v>
      </c>
      <c r="C13" s="95" t="str">
        <f>VLOOKUP(B13,Položky!B$11:G$508,2,0)</f>
        <v>Vytápění - demontáže</v>
      </c>
      <c r="D13" s="59"/>
      <c r="E13" s="97"/>
      <c r="F13" s="98"/>
      <c r="G13" s="99">
        <f>VLOOKUP(B13,Položky!B$11:G$508,6,0)</f>
        <v>0</v>
      </c>
      <c r="J13" s="68"/>
    </row>
    <row r="14" spans="1:10" ht="18" customHeight="1" x14ac:dyDescent="0.2">
      <c r="A14" s="144"/>
      <c r="B14" s="96">
        <v>732</v>
      </c>
      <c r="C14" s="95" t="str">
        <f>VLOOKUP(B14,Položky!B$11:G$508,2,0)</f>
        <v>Vytápění - strojovny</v>
      </c>
      <c r="D14" s="59"/>
      <c r="E14" s="97"/>
      <c r="F14" s="98"/>
      <c r="G14" s="99">
        <f>VLOOKUP(B14,Položky!B$11:G$508,6,0)</f>
        <v>0</v>
      </c>
      <c r="J14" s="68"/>
    </row>
    <row r="15" spans="1:10" ht="18" customHeight="1" x14ac:dyDescent="0.2">
      <c r="A15" s="144"/>
      <c r="B15" s="96">
        <v>733</v>
      </c>
      <c r="C15" s="95" t="str">
        <f>VLOOKUP(B15,Položky!B$11:G$508,2,0)</f>
        <v>vytápění - rozvod potrubí</v>
      </c>
      <c r="D15" s="59"/>
      <c r="E15" s="97"/>
      <c r="F15" s="98"/>
      <c r="G15" s="99">
        <f>VLOOKUP(B15,Položky!B$11:G$508,6,0)</f>
        <v>0</v>
      </c>
    </row>
    <row r="16" spans="1:10" ht="18" customHeight="1" x14ac:dyDescent="0.2">
      <c r="A16" s="144"/>
      <c r="B16" s="96">
        <v>734</v>
      </c>
      <c r="C16" s="95" t="str">
        <f>VLOOKUP(B16,Položky!B$11:G$508,2,0)</f>
        <v>Vytápění - armatury</v>
      </c>
      <c r="D16" s="59"/>
      <c r="E16" s="97"/>
      <c r="F16" s="98"/>
      <c r="G16" s="99">
        <f>VLOOKUP(B16,Položky!B$11:G$508,6,0)</f>
        <v>0</v>
      </c>
    </row>
    <row r="17" spans="1:7" ht="18" customHeight="1" x14ac:dyDescent="0.2">
      <c r="A17" s="144"/>
      <c r="B17" s="96">
        <v>735</v>
      </c>
      <c r="C17" s="95" t="str">
        <f>VLOOKUP(B17,Položky!B$11:G$508,2,0)</f>
        <v>Vytápění - otopná tělesa</v>
      </c>
      <c r="D17" s="59"/>
      <c r="E17" s="97"/>
      <c r="F17" s="98"/>
      <c r="G17" s="99">
        <f>VLOOKUP(B17,Položky!B$11:G$508,6,0)</f>
        <v>0</v>
      </c>
    </row>
    <row r="18" spans="1:7" ht="18" customHeight="1" x14ac:dyDescent="0.2">
      <c r="A18" s="144"/>
      <c r="B18" s="96">
        <v>783</v>
      </c>
      <c r="C18" s="95" t="str">
        <f>VLOOKUP(B18,Položky!B$11:G$508,2,0)</f>
        <v>Nátěry</v>
      </c>
      <c r="D18" s="59"/>
      <c r="E18" s="97"/>
      <c r="F18" s="98"/>
      <c r="G18" s="99">
        <f>VLOOKUP(B18,Položky!B$11:G$508,6,0)</f>
        <v>0</v>
      </c>
    </row>
    <row r="19" spans="1:7" ht="18" customHeight="1" x14ac:dyDescent="0.2">
      <c r="A19" s="144"/>
      <c r="B19" s="96">
        <v>721</v>
      </c>
      <c r="C19" s="95" t="str">
        <f>VLOOKUP(B19,Položky!B$11:G$508,2,0)</f>
        <v>Zdravotechnika - vnitřní kanalizace</v>
      </c>
      <c r="D19" s="59"/>
      <c r="E19" s="97"/>
      <c r="F19" s="98"/>
      <c r="G19" s="99">
        <f>VLOOKUP(B19,Položky!B$11:G$508,6,0)</f>
        <v>0</v>
      </c>
    </row>
    <row r="20" spans="1:7" ht="18" customHeight="1" x14ac:dyDescent="0.2">
      <c r="A20" s="144"/>
      <c r="B20" s="96">
        <v>722</v>
      </c>
      <c r="C20" s="95" t="str">
        <f>VLOOKUP(B20,Položky!B$11:G$508,2,0)</f>
        <v>Zdravotechnika - vnitřní vodovod</v>
      </c>
      <c r="D20" s="59"/>
      <c r="E20" s="97"/>
      <c r="F20" s="98"/>
      <c r="G20" s="99">
        <f>VLOOKUP(B20,Položky!B$11:G$508,6,0)</f>
        <v>0</v>
      </c>
    </row>
    <row r="21" spans="1:7" ht="18" customHeight="1" x14ac:dyDescent="0.2">
      <c r="A21" s="144"/>
      <c r="B21" s="96" t="s">
        <v>22</v>
      </c>
      <c r="C21" s="95" t="str">
        <f>VLOOKUP(B21,Položky!B$11:G$508,2,0)</f>
        <v>Pomocné stavební práce - vytápění</v>
      </c>
      <c r="D21" s="59"/>
      <c r="E21" s="97"/>
      <c r="F21" s="98"/>
      <c r="G21" s="99">
        <f>VLOOKUP(B21,Položky!B$11:G$508,6,0)</f>
        <v>0</v>
      </c>
    </row>
    <row r="22" spans="1:7" ht="18" customHeight="1" x14ac:dyDescent="0.2">
      <c r="A22" s="144"/>
      <c r="B22" s="96"/>
      <c r="C22" s="95"/>
      <c r="D22" s="59"/>
      <c r="E22" s="97"/>
      <c r="F22" s="98"/>
      <c r="G22" s="99"/>
    </row>
    <row r="23" spans="1:7" ht="15" x14ac:dyDescent="0.25">
      <c r="A23" s="144"/>
      <c r="B23" s="100"/>
      <c r="C23" s="101"/>
      <c r="D23" s="59"/>
      <c r="E23" s="97"/>
      <c r="F23" s="98"/>
      <c r="G23" s="60"/>
    </row>
    <row r="24" spans="1:7" ht="15" x14ac:dyDescent="0.25">
      <c r="A24" s="144"/>
      <c r="B24" s="102"/>
      <c r="C24" s="58" t="s">
        <v>25</v>
      </c>
      <c r="D24" s="59"/>
      <c r="E24" s="97"/>
      <c r="F24" s="98"/>
      <c r="G24" s="60">
        <f>ROUND(SUM(G12:G22),0)</f>
        <v>0</v>
      </c>
    </row>
    <row r="25" spans="1:7" ht="18.75" customHeight="1" x14ac:dyDescent="0.2">
      <c r="A25" s="144"/>
      <c r="B25" s="102"/>
      <c r="C25" s="61" t="s">
        <v>26</v>
      </c>
      <c r="D25" s="103"/>
      <c r="E25" s="104">
        <f>Položky!$E$10</f>
        <v>0.21</v>
      </c>
      <c r="F25" s="105"/>
      <c r="G25" s="64">
        <f>G24*(1+E25)</f>
        <v>0</v>
      </c>
    </row>
    <row r="26" spans="1:7" ht="18.75" customHeight="1" x14ac:dyDescent="0.2">
      <c r="A26" s="144"/>
      <c r="C26" s="61"/>
      <c r="D26" s="40"/>
      <c r="E26" s="47"/>
      <c r="F26" s="41"/>
      <c r="G26" s="26"/>
    </row>
    <row r="27" spans="1:7" ht="18.75" customHeight="1" x14ac:dyDescent="0.2">
      <c r="A27" s="144"/>
      <c r="B27" s="27"/>
      <c r="C27" s="61"/>
      <c r="D27" s="40"/>
      <c r="E27" s="140"/>
      <c r="F27" s="41"/>
      <c r="G27" s="141"/>
    </row>
    <row r="28" spans="1:7" ht="18.75" customHeight="1" x14ac:dyDescent="0.25">
      <c r="A28" s="144"/>
      <c r="B28" s="108" t="s">
        <v>57</v>
      </c>
      <c r="C28" s="61"/>
      <c r="D28" s="40"/>
      <c r="E28" s="140"/>
      <c r="F28" s="41"/>
      <c r="G28" s="141"/>
    </row>
    <row r="29" spans="1:7" ht="18.75" customHeight="1" x14ac:dyDescent="0.25">
      <c r="A29" s="144"/>
      <c r="B29" s="108" t="s">
        <v>58</v>
      </c>
      <c r="C29" s="61"/>
      <c r="D29" s="40"/>
      <c r="E29" s="47"/>
      <c r="F29" s="41"/>
      <c r="G29" s="26"/>
    </row>
    <row r="30" spans="1:7" ht="18.75" customHeight="1" x14ac:dyDescent="0.2">
      <c r="A30" s="144"/>
      <c r="B30" s="109" t="s">
        <v>59</v>
      </c>
      <c r="C30" s="61"/>
      <c r="D30" s="40"/>
      <c r="E30" s="47"/>
      <c r="F30" s="41"/>
      <c r="G30" s="26"/>
    </row>
    <row r="31" spans="1:7" ht="18.75" customHeight="1" x14ac:dyDescent="0.2">
      <c r="A31" s="144"/>
      <c r="C31" s="61"/>
      <c r="D31" s="40"/>
      <c r="E31" s="47"/>
      <c r="F31" s="41"/>
      <c r="G31" s="26"/>
    </row>
    <row r="32" spans="1:7" ht="18.75" customHeight="1" x14ac:dyDescent="0.2">
      <c r="A32" s="144"/>
      <c r="C32" s="61"/>
      <c r="D32" s="40"/>
      <c r="E32" s="47"/>
      <c r="F32" s="41"/>
      <c r="G32" s="26"/>
    </row>
    <row r="33" spans="1:7" ht="18.75" customHeight="1" x14ac:dyDescent="0.2">
      <c r="A33" s="144"/>
      <c r="C33" s="42"/>
      <c r="D33" s="40"/>
      <c r="E33" s="47"/>
      <c r="F33" s="41"/>
      <c r="G33" s="26"/>
    </row>
    <row r="34" spans="1:7" ht="15" x14ac:dyDescent="0.2">
      <c r="C34" s="65"/>
      <c r="D34" s="59"/>
      <c r="E34" s="62"/>
      <c r="F34" s="63"/>
      <c r="G34" s="64"/>
    </row>
    <row r="35" spans="1:7" x14ac:dyDescent="0.2">
      <c r="A35" s="145"/>
      <c r="B35" s="15" t="s">
        <v>227</v>
      </c>
      <c r="C35" s="148"/>
      <c r="D35" s="15"/>
      <c r="E35" s="15" t="s">
        <v>7</v>
      </c>
      <c r="F35" s="15" t="s">
        <v>228</v>
      </c>
      <c r="G35" s="13"/>
    </row>
    <row r="36" spans="1:7" x14ac:dyDescent="0.2">
      <c r="C36" s="71"/>
      <c r="D36" s="15"/>
      <c r="E36" s="15"/>
      <c r="F36" s="15" t="s">
        <v>3</v>
      </c>
      <c r="G36" s="13"/>
    </row>
    <row r="37" spans="1:7" x14ac:dyDescent="0.2">
      <c r="F37" s="12"/>
      <c r="G37" s="13"/>
    </row>
    <row r="38" spans="1:7" ht="15.75" x14ac:dyDescent="0.25">
      <c r="B38" s="11"/>
      <c r="C38" s="14"/>
      <c r="F38" s="18"/>
      <c r="G38" s="19"/>
    </row>
    <row r="39" spans="1:7" ht="15.75" x14ac:dyDescent="0.25">
      <c r="B39" s="11"/>
      <c r="C39" s="14"/>
      <c r="F39" s="18"/>
      <c r="G39" s="19"/>
    </row>
    <row r="40" spans="1:7" ht="15.75" x14ac:dyDescent="0.25">
      <c r="B40" s="11"/>
      <c r="C40"/>
      <c r="F40" s="46"/>
      <c r="G40" s="13"/>
    </row>
    <row r="41" spans="1:7" ht="15.75" x14ac:dyDescent="0.25">
      <c r="B41" s="11"/>
      <c r="F41" s="12"/>
      <c r="G41" s="13"/>
    </row>
    <row r="42" spans="1:7" ht="15.75" x14ac:dyDescent="0.25">
      <c r="B42" s="11"/>
      <c r="C42"/>
      <c r="F42" s="12"/>
      <c r="G42" s="13"/>
    </row>
    <row r="43" spans="1:7" ht="15.75" x14ac:dyDescent="0.25">
      <c r="B43" s="11"/>
      <c r="E43" s="16"/>
      <c r="F43" s="12"/>
      <c r="G43" s="13"/>
    </row>
    <row r="44" spans="1:7" ht="15.75" x14ac:dyDescent="0.25">
      <c r="B44" s="11"/>
      <c r="C44" s="14"/>
      <c r="E44" s="16"/>
      <c r="F44" s="12"/>
      <c r="G44" s="13"/>
    </row>
    <row r="45" spans="1:7" x14ac:dyDescent="0.2">
      <c r="C45" s="14"/>
      <c r="E45" s="16"/>
      <c r="F45" s="12"/>
      <c r="G45" s="13"/>
    </row>
    <row r="46" spans="1:7" x14ac:dyDescent="0.2">
      <c r="C46" s="14"/>
      <c r="F46" s="18"/>
      <c r="G46" s="13"/>
    </row>
    <row r="47" spans="1:7" x14ac:dyDescent="0.2">
      <c r="C47" s="14"/>
      <c r="F47" s="12"/>
      <c r="G47" s="13"/>
    </row>
    <row r="48" spans="1:7" x14ac:dyDescent="0.2">
      <c r="C48" s="14"/>
      <c r="F48" s="12"/>
      <c r="G48" s="13"/>
    </row>
    <row r="49" spans="3:7" x14ac:dyDescent="0.2">
      <c r="C49" s="14"/>
      <c r="E49" s="16"/>
      <c r="F49" s="12"/>
      <c r="G49" s="13"/>
    </row>
    <row r="50" spans="3:7" x14ac:dyDescent="0.2">
      <c r="C50" s="14"/>
      <c r="F50" s="18"/>
      <c r="G50" s="13"/>
    </row>
    <row r="51" spans="3:7" x14ac:dyDescent="0.2">
      <c r="F51" s="18"/>
      <c r="G51" s="13"/>
    </row>
    <row r="52" spans="3:7" x14ac:dyDescent="0.2">
      <c r="C52" s="14"/>
      <c r="F52" s="12"/>
      <c r="G52" s="13"/>
    </row>
    <row r="53" spans="3:7" x14ac:dyDescent="0.2">
      <c r="C53" s="14"/>
      <c r="E53" s="16"/>
      <c r="F53" s="12"/>
      <c r="G53" s="13"/>
    </row>
    <row r="54" spans="3:7" x14ac:dyDescent="0.2">
      <c r="F54" s="12"/>
      <c r="G54" s="13"/>
    </row>
  </sheetData>
  <mergeCells count="2">
    <mergeCell ref="B8:G8"/>
    <mergeCell ref="C1:G1"/>
  </mergeCells>
  <phoneticPr fontId="12" type="noConversion"/>
  <pageMargins left="0.6692913385826772" right="0.27559055118110237" top="1.3015625" bottom="0.98425196850393704" header="0.51181102362204722" footer="0.51181102362204722"/>
  <pageSetup paperSize="9" scale="85" orientation="portrait" blackAndWhite="1" verticalDpi="300" r:id="rId1"/>
  <headerFooter alignWithMargins="0">
    <oddHeader>&amp;RTurnov - Technické služby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M250"/>
  <sheetViews>
    <sheetView showGridLines="0" showZeros="0" zoomScaleNormal="100" zoomScaleSheetLayoutView="100" workbookViewId="0">
      <selection activeCell="A2" sqref="A2"/>
    </sheetView>
  </sheetViews>
  <sheetFormatPr defaultRowHeight="12.75" x14ac:dyDescent="0.2"/>
  <cols>
    <col min="1" max="1" width="8.85546875" customWidth="1"/>
    <col min="2" max="2" width="10.42578125" customWidth="1"/>
    <col min="3" max="3" width="64.5703125" style="1" customWidth="1"/>
    <col min="4" max="4" width="7.7109375" style="21" customWidth="1"/>
    <col min="5" max="5" width="11" style="3" customWidth="1"/>
    <col min="6" max="6" width="14.28515625" style="88" customWidth="1"/>
    <col min="7" max="7" width="15.7109375" style="45" customWidth="1"/>
    <col min="8" max="8" width="13.28515625" style="5" customWidth="1"/>
    <col min="9" max="9" width="28.85546875" bestFit="1" customWidth="1"/>
    <col min="10" max="10" width="14.42578125" bestFit="1" customWidth="1"/>
    <col min="12" max="12" width="19.42578125" bestFit="1" customWidth="1"/>
    <col min="17" max="17" width="33.5703125" bestFit="1" customWidth="1"/>
    <col min="18" max="18" width="27.7109375" bestFit="1" customWidth="1"/>
  </cols>
  <sheetData>
    <row r="1" spans="1:10" ht="20.25" customHeight="1" x14ac:dyDescent="0.2">
      <c r="B1" s="34"/>
      <c r="C1" s="147" t="s">
        <v>229</v>
      </c>
      <c r="D1" s="147"/>
      <c r="E1" s="147"/>
      <c r="F1" s="147"/>
      <c r="G1" s="147"/>
      <c r="H1" s="49"/>
      <c r="I1" s="76"/>
      <c r="J1" s="67"/>
    </row>
    <row r="2" spans="1:10" ht="27" customHeight="1" x14ac:dyDescent="0.3">
      <c r="B2" s="30" t="s">
        <v>8</v>
      </c>
      <c r="C2" s="20" t="s">
        <v>215</v>
      </c>
      <c r="D2" s="112"/>
      <c r="E2" s="113"/>
      <c r="F2" s="111"/>
      <c r="G2" s="43"/>
      <c r="H2" s="31"/>
      <c r="I2" s="32"/>
    </row>
    <row r="3" spans="1:10" ht="20.25" customHeight="1" x14ac:dyDescent="0.4">
      <c r="B3" s="20" t="s">
        <v>5</v>
      </c>
      <c r="C3" s="20" t="s">
        <v>216</v>
      </c>
      <c r="D3" s="112"/>
      <c r="E3" s="113"/>
      <c r="F3" s="111"/>
      <c r="G3" s="44"/>
      <c r="H3" s="4"/>
      <c r="I3" s="33"/>
    </row>
    <row r="4" spans="1:10" ht="20.25" customHeight="1" x14ac:dyDescent="0.25">
      <c r="B4" s="20"/>
      <c r="C4" s="20" t="s">
        <v>217</v>
      </c>
      <c r="D4" s="112"/>
      <c r="E4" s="113"/>
      <c r="F4" s="111"/>
      <c r="G4" s="44"/>
      <c r="H4" s="4"/>
      <c r="I4" s="80"/>
    </row>
    <row r="5" spans="1:10" ht="20.25" customHeight="1" x14ac:dyDescent="0.25">
      <c r="B5" s="20" t="s">
        <v>16</v>
      </c>
      <c r="C5" s="20" t="s">
        <v>218</v>
      </c>
      <c r="D5" s="112"/>
      <c r="E5" s="113"/>
      <c r="F5" s="111"/>
      <c r="G5" s="44"/>
      <c r="H5" s="4"/>
      <c r="I5" s="80"/>
    </row>
    <row r="6" spans="1:10" ht="24" customHeight="1" x14ac:dyDescent="0.25">
      <c r="B6" s="20" t="s">
        <v>6</v>
      </c>
      <c r="C6" s="20" t="s">
        <v>219</v>
      </c>
      <c r="D6" s="112"/>
      <c r="E6" s="113"/>
      <c r="F6" s="111"/>
      <c r="G6" s="44"/>
      <c r="H6" s="4"/>
      <c r="I6" s="80"/>
    </row>
    <row r="7" spans="1:10" ht="19.5" customHeight="1" x14ac:dyDescent="0.4">
      <c r="C7"/>
      <c r="D7" s="5"/>
      <c r="E7"/>
      <c r="I7" s="33"/>
    </row>
    <row r="8" spans="1:10" ht="15.75" customHeight="1" x14ac:dyDescent="0.4">
      <c r="A8" s="50">
        <f>COUNTIF(A11:A160,"S")</f>
        <v>10</v>
      </c>
      <c r="B8" s="114"/>
      <c r="C8" s="51" t="s">
        <v>17</v>
      </c>
      <c r="D8" s="52" t="s">
        <v>0</v>
      </c>
      <c r="E8" s="6" t="s">
        <v>18</v>
      </c>
      <c r="F8" s="89" t="s">
        <v>19</v>
      </c>
      <c r="G8" s="53" t="s">
        <v>1</v>
      </c>
      <c r="H8"/>
      <c r="I8" s="33"/>
    </row>
    <row r="9" spans="1:10" ht="15.75" customHeight="1" x14ac:dyDescent="0.4">
      <c r="A9" s="7"/>
      <c r="B9" s="113"/>
      <c r="C9" s="8" t="s">
        <v>23</v>
      </c>
      <c r="D9" s="9"/>
      <c r="E9" s="9"/>
      <c r="F9" s="90"/>
      <c r="G9" s="54">
        <f ca="1">SUMIF(A11:G160,"S",G11:G160)</f>
        <v>0</v>
      </c>
      <c r="H9"/>
      <c r="I9" s="33"/>
    </row>
    <row r="10" spans="1:10" ht="15.75" customHeight="1" x14ac:dyDescent="0.2">
      <c r="A10" s="7"/>
      <c r="B10" s="115"/>
      <c r="C10" s="55" t="s">
        <v>24</v>
      </c>
      <c r="D10" s="8"/>
      <c r="E10" s="79">
        <v>0.21</v>
      </c>
      <c r="F10" s="90"/>
      <c r="G10" s="56">
        <f ca="1">G9*(1+E10)</f>
        <v>0</v>
      </c>
      <c r="H10"/>
      <c r="I10" s="73"/>
    </row>
    <row r="11" spans="1:10" ht="12.75" customHeight="1" x14ac:dyDescent="0.2">
      <c r="B11" s="116"/>
      <c r="C11" s="117"/>
      <c r="D11" s="112"/>
      <c r="E11" s="117"/>
      <c r="G11" s="13"/>
      <c r="H11"/>
    </row>
    <row r="12" spans="1:10" ht="14.25" customHeight="1" x14ac:dyDescent="0.25">
      <c r="A12" s="10" t="s">
        <v>2</v>
      </c>
      <c r="B12" s="78">
        <v>713</v>
      </c>
      <c r="C12" s="77" t="s">
        <v>47</v>
      </c>
      <c r="D12" s="118"/>
      <c r="E12" s="119"/>
      <c r="F12" s="91"/>
      <c r="G12" s="57">
        <f>SUM(G13:G18)</f>
        <v>0</v>
      </c>
      <c r="H12"/>
    </row>
    <row r="13" spans="1:10" x14ac:dyDescent="0.2">
      <c r="B13" s="81" t="s">
        <v>80</v>
      </c>
      <c r="C13" s="82" t="s">
        <v>81</v>
      </c>
      <c r="D13" s="83" t="s">
        <v>11</v>
      </c>
      <c r="E13" s="106">
        <v>36</v>
      </c>
      <c r="F13" s="138"/>
      <c r="G13" s="84">
        <f t="shared" ref="G13:G17" si="0">E13*F13</f>
        <v>0</v>
      </c>
      <c r="H13"/>
    </row>
    <row r="14" spans="1:10" x14ac:dyDescent="0.2">
      <c r="B14" s="81" t="s">
        <v>15</v>
      </c>
      <c r="C14" s="107" t="s">
        <v>190</v>
      </c>
      <c r="D14" s="83" t="s">
        <v>11</v>
      </c>
      <c r="E14" s="106">
        <v>10</v>
      </c>
      <c r="F14" s="138"/>
      <c r="G14" s="84">
        <f t="shared" ref="G14" si="1">E14*F14</f>
        <v>0</v>
      </c>
      <c r="H14"/>
    </row>
    <row r="15" spans="1:10" x14ac:dyDescent="0.2">
      <c r="B15" s="81" t="s">
        <v>15</v>
      </c>
      <c r="C15" s="107" t="s">
        <v>191</v>
      </c>
      <c r="D15" s="83" t="s">
        <v>11</v>
      </c>
      <c r="E15" s="106">
        <v>26</v>
      </c>
      <c r="F15" s="138"/>
      <c r="G15" s="84">
        <f t="shared" si="0"/>
        <v>0</v>
      </c>
      <c r="H15"/>
    </row>
    <row r="16" spans="1:10" ht="12.75" customHeight="1" x14ac:dyDescent="0.2">
      <c r="B16" s="81" t="s">
        <v>45</v>
      </c>
      <c r="C16" s="82" t="s">
        <v>82</v>
      </c>
      <c r="D16" s="83" t="s">
        <v>11</v>
      </c>
      <c r="E16" s="106">
        <v>10</v>
      </c>
      <c r="F16" s="138"/>
      <c r="G16" s="84">
        <f t="shared" si="0"/>
        <v>0</v>
      </c>
      <c r="H16"/>
    </row>
    <row r="17" spans="1:8" ht="12.75" customHeight="1" x14ac:dyDescent="0.2">
      <c r="B17" s="81" t="s">
        <v>15</v>
      </c>
      <c r="C17" s="82" t="s">
        <v>20</v>
      </c>
      <c r="D17" s="83" t="s">
        <v>9</v>
      </c>
      <c r="E17" s="106">
        <v>1</v>
      </c>
      <c r="F17" s="138"/>
      <c r="G17" s="84">
        <f t="shared" si="0"/>
        <v>0</v>
      </c>
      <c r="H17"/>
    </row>
    <row r="18" spans="1:8" x14ac:dyDescent="0.2">
      <c r="B18" s="85">
        <v>998713312</v>
      </c>
      <c r="C18" s="107" t="s">
        <v>95</v>
      </c>
      <c r="D18" s="83" t="s">
        <v>4</v>
      </c>
      <c r="E18" s="106">
        <v>2.93</v>
      </c>
      <c r="F18" s="139"/>
      <c r="G18" s="84">
        <f>ROUND(E18*SUM(G13:G17)/100,1)</f>
        <v>0</v>
      </c>
      <c r="H18"/>
    </row>
    <row r="19" spans="1:8" ht="13.5" customHeight="1" x14ac:dyDescent="0.2">
      <c r="B19" s="120"/>
      <c r="C19" s="75"/>
      <c r="D19" s="121"/>
      <c r="E19" s="122"/>
      <c r="F19" s="92"/>
      <c r="G19" s="70"/>
      <c r="H19"/>
    </row>
    <row r="20" spans="1:8" ht="13.5" customHeight="1" x14ac:dyDescent="0.2">
      <c r="B20" s="120"/>
      <c r="C20" s="75"/>
      <c r="D20" s="121"/>
      <c r="E20" s="122"/>
      <c r="F20" s="92"/>
      <c r="G20" s="70"/>
      <c r="H20"/>
    </row>
    <row r="21" spans="1:8" ht="13.5" customHeight="1" x14ac:dyDescent="0.25">
      <c r="A21" s="10" t="s">
        <v>2</v>
      </c>
      <c r="B21" s="78" t="s">
        <v>96</v>
      </c>
      <c r="C21" s="77" t="s">
        <v>48</v>
      </c>
      <c r="D21" s="118"/>
      <c r="E21" s="123"/>
      <c r="F21" s="86"/>
      <c r="G21" s="57">
        <f>SUM(G22:G28)</f>
        <v>0</v>
      </c>
      <c r="H21"/>
    </row>
    <row r="22" spans="1:8" ht="13.5" customHeight="1" x14ac:dyDescent="0.2">
      <c r="B22" s="81" t="s">
        <v>33</v>
      </c>
      <c r="C22" s="82" t="s">
        <v>154</v>
      </c>
      <c r="D22" s="83" t="s">
        <v>11</v>
      </c>
      <c r="E22" s="106">
        <v>6</v>
      </c>
      <c r="F22" s="138"/>
      <c r="G22" s="84">
        <f>E22*F22</f>
        <v>0</v>
      </c>
      <c r="H22"/>
    </row>
    <row r="23" spans="1:8" ht="13.5" customHeight="1" x14ac:dyDescent="0.2">
      <c r="B23" s="81" t="s">
        <v>34</v>
      </c>
      <c r="C23" s="82" t="s">
        <v>209</v>
      </c>
      <c r="D23" s="83" t="s">
        <v>29</v>
      </c>
      <c r="E23" s="106">
        <v>20</v>
      </c>
      <c r="F23" s="138"/>
      <c r="G23" s="84">
        <f>E23*F23</f>
        <v>0</v>
      </c>
      <c r="H23"/>
    </row>
    <row r="24" spans="1:8" ht="13.5" customHeight="1" x14ac:dyDescent="0.2">
      <c r="B24" s="81" t="s">
        <v>164</v>
      </c>
      <c r="C24" s="82" t="s">
        <v>165</v>
      </c>
      <c r="D24" s="83" t="s">
        <v>29</v>
      </c>
      <c r="E24" s="106">
        <v>10</v>
      </c>
      <c r="F24" s="138"/>
      <c r="G24" s="84">
        <f t="shared" ref="G24:G27" si="2">E24*F24</f>
        <v>0</v>
      </c>
      <c r="H24"/>
    </row>
    <row r="25" spans="1:8" ht="13.5" customHeight="1" x14ac:dyDescent="0.2">
      <c r="B25" s="81" t="s">
        <v>155</v>
      </c>
      <c r="C25" s="82" t="s">
        <v>156</v>
      </c>
      <c r="D25" s="83" t="s">
        <v>10</v>
      </c>
      <c r="E25" s="106">
        <v>1</v>
      </c>
      <c r="F25" s="138"/>
      <c r="G25" s="84">
        <f t="shared" si="2"/>
        <v>0</v>
      </c>
      <c r="H25"/>
    </row>
    <row r="26" spans="1:8" x14ac:dyDescent="0.2">
      <c r="B26" s="81" t="s">
        <v>157</v>
      </c>
      <c r="C26" s="82" t="s">
        <v>158</v>
      </c>
      <c r="D26" s="83" t="s">
        <v>159</v>
      </c>
      <c r="E26" s="106">
        <v>0.7</v>
      </c>
      <c r="F26" s="138"/>
      <c r="G26" s="84">
        <f t="shared" si="2"/>
        <v>0</v>
      </c>
      <c r="H26"/>
    </row>
    <row r="27" spans="1:8" x14ac:dyDescent="0.2">
      <c r="B27" s="81" t="s">
        <v>160</v>
      </c>
      <c r="C27" s="82" t="s">
        <v>161</v>
      </c>
      <c r="D27" s="83" t="s">
        <v>159</v>
      </c>
      <c r="E27" s="106">
        <v>0.7</v>
      </c>
      <c r="F27" s="138"/>
      <c r="G27" s="84">
        <f t="shared" si="2"/>
        <v>0</v>
      </c>
      <c r="H27"/>
    </row>
    <row r="28" spans="1:8" x14ac:dyDescent="0.2">
      <c r="B28" s="81" t="s">
        <v>162</v>
      </c>
      <c r="C28" s="107" t="s">
        <v>163</v>
      </c>
      <c r="D28" s="83" t="s">
        <v>159</v>
      </c>
      <c r="E28" s="106">
        <v>7</v>
      </c>
      <c r="F28" s="138"/>
      <c r="G28" s="84">
        <f>E28*F28</f>
        <v>0</v>
      </c>
      <c r="H28"/>
    </row>
    <row r="29" spans="1:8" ht="12.75" customHeight="1" x14ac:dyDescent="0.2">
      <c r="B29" s="117"/>
      <c r="C29" s="124"/>
      <c r="D29" s="117"/>
      <c r="E29" s="125"/>
      <c r="G29" s="13"/>
      <c r="H29"/>
    </row>
    <row r="30" spans="1:8" ht="12.75" customHeight="1" x14ac:dyDescent="0.2">
      <c r="B30" s="117"/>
      <c r="C30" s="124"/>
      <c r="D30" s="117"/>
      <c r="E30" s="125"/>
      <c r="G30" s="13"/>
      <c r="H30"/>
    </row>
    <row r="31" spans="1:8" ht="13.5" customHeight="1" x14ac:dyDescent="0.25">
      <c r="A31" s="10" t="s">
        <v>2</v>
      </c>
      <c r="B31" s="78">
        <v>732</v>
      </c>
      <c r="C31" s="77" t="s">
        <v>73</v>
      </c>
      <c r="D31" s="118"/>
      <c r="E31" s="123"/>
      <c r="F31" s="86"/>
      <c r="G31" s="57">
        <f>SUM(G32:G46)</f>
        <v>0</v>
      </c>
      <c r="H31"/>
    </row>
    <row r="32" spans="1:8" ht="13.5" customHeight="1" x14ac:dyDescent="0.2">
      <c r="B32" s="81" t="s">
        <v>28</v>
      </c>
      <c r="C32" s="82" t="s">
        <v>210</v>
      </c>
      <c r="D32" s="83" t="s">
        <v>10</v>
      </c>
      <c r="E32" s="106">
        <v>1</v>
      </c>
      <c r="F32" s="138"/>
      <c r="G32" s="84">
        <f>E32*F32</f>
        <v>0</v>
      </c>
      <c r="H32"/>
    </row>
    <row r="33" spans="2:8" ht="25.5" x14ac:dyDescent="0.2">
      <c r="B33" s="81" t="s">
        <v>15</v>
      </c>
      <c r="C33" s="82" t="s">
        <v>220</v>
      </c>
      <c r="D33" s="83" t="s">
        <v>10</v>
      </c>
      <c r="E33" s="106">
        <v>1</v>
      </c>
      <c r="F33" s="138"/>
      <c r="G33" s="84">
        <f t="shared" ref="G33:G45" si="3">E33*F33</f>
        <v>0</v>
      </c>
      <c r="H33"/>
    </row>
    <row r="34" spans="2:8" ht="13.5" customHeight="1" x14ac:dyDescent="0.2">
      <c r="B34" s="81" t="s">
        <v>15</v>
      </c>
      <c r="C34" s="82" t="s">
        <v>211</v>
      </c>
      <c r="D34" s="83" t="s">
        <v>10</v>
      </c>
      <c r="E34" s="106">
        <v>1</v>
      </c>
      <c r="F34" s="138"/>
      <c r="G34" s="84">
        <f t="shared" si="3"/>
        <v>0</v>
      </c>
      <c r="H34"/>
    </row>
    <row r="35" spans="2:8" ht="13.5" customHeight="1" x14ac:dyDescent="0.2">
      <c r="B35" s="81">
        <v>732231002</v>
      </c>
      <c r="C35" s="82" t="s">
        <v>166</v>
      </c>
      <c r="D35" s="83" t="s">
        <v>10</v>
      </c>
      <c r="E35" s="106">
        <v>1</v>
      </c>
      <c r="F35" s="138"/>
      <c r="G35" s="84">
        <f t="shared" si="3"/>
        <v>0</v>
      </c>
      <c r="H35"/>
    </row>
    <row r="36" spans="2:8" x14ac:dyDescent="0.2">
      <c r="B36" s="81" t="s">
        <v>15</v>
      </c>
      <c r="C36" s="82" t="s">
        <v>221</v>
      </c>
      <c r="D36" s="83" t="s">
        <v>10</v>
      </c>
      <c r="E36" s="106">
        <v>1</v>
      </c>
      <c r="F36" s="138"/>
      <c r="G36" s="84">
        <f>E36*F36</f>
        <v>0</v>
      </c>
      <c r="H36"/>
    </row>
    <row r="37" spans="2:8" x14ac:dyDescent="0.2">
      <c r="B37" s="81">
        <v>732219301</v>
      </c>
      <c r="C37" s="82" t="s">
        <v>167</v>
      </c>
      <c r="D37" s="83" t="s">
        <v>10</v>
      </c>
      <c r="E37" s="106">
        <v>1</v>
      </c>
      <c r="F37" s="138"/>
      <c r="G37" s="84">
        <f t="shared" ref="G37" si="4">E37*F37</f>
        <v>0</v>
      </c>
      <c r="H37"/>
    </row>
    <row r="38" spans="2:8" ht="51" x14ac:dyDescent="0.2">
      <c r="B38" s="81" t="s">
        <v>15</v>
      </c>
      <c r="C38" s="82" t="s">
        <v>222</v>
      </c>
      <c r="D38" s="83" t="s">
        <v>9</v>
      </c>
      <c r="E38" s="106">
        <v>1</v>
      </c>
      <c r="F38" s="138"/>
      <c r="G38" s="84">
        <f>E38*F38</f>
        <v>0</v>
      </c>
      <c r="H38"/>
    </row>
    <row r="39" spans="2:8" x14ac:dyDescent="0.2">
      <c r="B39" s="81">
        <v>732294315</v>
      </c>
      <c r="C39" s="82" t="s">
        <v>223</v>
      </c>
      <c r="D39" s="83" t="s">
        <v>9</v>
      </c>
      <c r="E39" s="106">
        <v>1</v>
      </c>
      <c r="F39" s="138"/>
      <c r="G39" s="84">
        <f>E39*F39</f>
        <v>0</v>
      </c>
      <c r="H39"/>
    </row>
    <row r="40" spans="2:8" ht="25.5" x14ac:dyDescent="0.2">
      <c r="B40" s="81" t="s">
        <v>168</v>
      </c>
      <c r="C40" s="82" t="s">
        <v>169</v>
      </c>
      <c r="D40" s="83" t="s">
        <v>63</v>
      </c>
      <c r="E40" s="106">
        <v>1</v>
      </c>
      <c r="F40" s="138"/>
      <c r="G40" s="84">
        <f>E40*F40</f>
        <v>0</v>
      </c>
      <c r="H40"/>
    </row>
    <row r="41" spans="2:8" x14ac:dyDescent="0.2">
      <c r="B41" s="81">
        <v>732429212</v>
      </c>
      <c r="C41" s="82" t="s">
        <v>170</v>
      </c>
      <c r="D41" s="83" t="s">
        <v>63</v>
      </c>
      <c r="E41" s="106">
        <v>1</v>
      </c>
      <c r="F41" s="138"/>
      <c r="G41" s="84">
        <f>E41*F41</f>
        <v>0</v>
      </c>
      <c r="H41"/>
    </row>
    <row r="42" spans="2:8" ht="13.5" customHeight="1" x14ac:dyDescent="0.2">
      <c r="B42" s="81" t="s">
        <v>78</v>
      </c>
      <c r="C42" s="82" t="s">
        <v>224</v>
      </c>
      <c r="D42" s="83" t="s">
        <v>10</v>
      </c>
      <c r="E42" s="106">
        <v>1</v>
      </c>
      <c r="F42" s="138"/>
      <c r="G42" s="84">
        <f t="shared" si="3"/>
        <v>0</v>
      </c>
      <c r="H42"/>
    </row>
    <row r="43" spans="2:8" x14ac:dyDescent="0.2">
      <c r="B43" s="81" t="s">
        <v>45</v>
      </c>
      <c r="C43" s="82" t="s">
        <v>53</v>
      </c>
      <c r="D43" s="83" t="s">
        <v>54</v>
      </c>
      <c r="E43" s="106">
        <v>20</v>
      </c>
      <c r="F43" s="138"/>
      <c r="G43" s="84">
        <f t="shared" si="3"/>
        <v>0</v>
      </c>
      <c r="H43"/>
    </row>
    <row r="44" spans="2:8" ht="13.5" customHeight="1" x14ac:dyDescent="0.2">
      <c r="B44" s="81">
        <v>732199100</v>
      </c>
      <c r="C44" s="82" t="s">
        <v>74</v>
      </c>
      <c r="D44" s="83" t="s">
        <v>10</v>
      </c>
      <c r="E44" s="106">
        <v>4</v>
      </c>
      <c r="F44" s="138"/>
      <c r="G44" s="84">
        <f t="shared" si="3"/>
        <v>0</v>
      </c>
      <c r="H44"/>
    </row>
    <row r="45" spans="2:8" ht="13.5" customHeight="1" x14ac:dyDescent="0.2">
      <c r="B45" s="81" t="s">
        <v>15</v>
      </c>
      <c r="C45" s="82" t="s">
        <v>75</v>
      </c>
      <c r="D45" s="83" t="s">
        <v>9</v>
      </c>
      <c r="E45" s="106">
        <v>4</v>
      </c>
      <c r="F45" s="138"/>
      <c r="G45" s="84">
        <f t="shared" si="3"/>
        <v>0</v>
      </c>
      <c r="H45"/>
    </row>
    <row r="46" spans="2:8" x14ac:dyDescent="0.2">
      <c r="B46" s="85">
        <v>998732312</v>
      </c>
      <c r="C46" s="107" t="s">
        <v>79</v>
      </c>
      <c r="D46" s="83" t="s">
        <v>4</v>
      </c>
      <c r="E46" s="106">
        <v>1.84</v>
      </c>
      <c r="F46" s="139"/>
      <c r="G46" s="84">
        <f>ROUND(E46*SUM(G40:G45)/100,1)</f>
        <v>0</v>
      </c>
      <c r="H46"/>
    </row>
    <row r="47" spans="2:8" ht="12.75" customHeight="1" x14ac:dyDescent="0.2">
      <c r="B47" s="117"/>
      <c r="C47" s="124"/>
      <c r="D47" s="117"/>
      <c r="E47" s="125"/>
      <c r="G47" s="13"/>
      <c r="H47"/>
    </row>
    <row r="48" spans="2:8" ht="12.75" customHeight="1" x14ac:dyDescent="0.2">
      <c r="B48" s="117"/>
      <c r="C48" s="124"/>
      <c r="D48" s="117"/>
      <c r="E48" s="125"/>
      <c r="G48" s="13"/>
      <c r="H48"/>
    </row>
    <row r="49" spans="1:9" ht="12.75" customHeight="1" x14ac:dyDescent="0.25">
      <c r="A49" s="10" t="s">
        <v>2</v>
      </c>
      <c r="B49" s="126">
        <v>733</v>
      </c>
      <c r="C49" s="77" t="s">
        <v>21</v>
      </c>
      <c r="D49" s="118"/>
      <c r="E49" s="127"/>
      <c r="F49" s="91"/>
      <c r="G49" s="57">
        <f>SUM(G50:G62)</f>
        <v>0</v>
      </c>
      <c r="H49"/>
    </row>
    <row r="50" spans="1:9" x14ac:dyDescent="0.2">
      <c r="B50" s="81" t="s">
        <v>188</v>
      </c>
      <c r="C50" s="82" t="s">
        <v>189</v>
      </c>
      <c r="D50" s="83" t="s">
        <v>29</v>
      </c>
      <c r="E50" s="106">
        <v>4</v>
      </c>
      <c r="F50" s="138"/>
      <c r="G50" s="84">
        <f t="shared" ref="G50:G57" si="5">E50*F50</f>
        <v>0</v>
      </c>
      <c r="H50"/>
    </row>
    <row r="51" spans="1:9" x14ac:dyDescent="0.2">
      <c r="B51" s="81" t="s">
        <v>64</v>
      </c>
      <c r="C51" s="82" t="s">
        <v>65</v>
      </c>
      <c r="D51" s="83" t="s">
        <v>11</v>
      </c>
      <c r="E51" s="106">
        <v>42</v>
      </c>
      <c r="F51" s="138"/>
      <c r="G51" s="84">
        <f t="shared" ref="G51" si="6">E51*F51</f>
        <v>0</v>
      </c>
      <c r="H51"/>
    </row>
    <row r="52" spans="1:9" x14ac:dyDescent="0.2">
      <c r="B52" s="81" t="s">
        <v>66</v>
      </c>
      <c r="C52" s="82" t="s">
        <v>67</v>
      </c>
      <c r="D52" s="83" t="s">
        <v>11</v>
      </c>
      <c r="E52" s="106">
        <v>26</v>
      </c>
      <c r="F52" s="138"/>
      <c r="G52" s="84">
        <f t="shared" si="5"/>
        <v>0</v>
      </c>
      <c r="H52"/>
    </row>
    <row r="53" spans="1:9" ht="25.5" x14ac:dyDescent="0.2">
      <c r="B53" s="81">
        <v>733224205</v>
      </c>
      <c r="C53" s="82" t="s">
        <v>187</v>
      </c>
      <c r="D53" s="83" t="s">
        <v>11</v>
      </c>
      <c r="E53" s="106">
        <v>6</v>
      </c>
      <c r="F53" s="138"/>
      <c r="G53" s="84">
        <f t="shared" ref="G53" si="7">E53*F53</f>
        <v>0</v>
      </c>
      <c r="H53"/>
    </row>
    <row r="54" spans="1:9" ht="25.5" x14ac:dyDescent="0.2">
      <c r="B54" s="81" t="s">
        <v>68</v>
      </c>
      <c r="C54" s="82" t="s">
        <v>69</v>
      </c>
      <c r="D54" s="83" t="s">
        <v>11</v>
      </c>
      <c r="E54" s="106">
        <v>26</v>
      </c>
      <c r="F54" s="138"/>
      <c r="G54" s="84">
        <f t="shared" si="5"/>
        <v>0</v>
      </c>
      <c r="H54"/>
    </row>
    <row r="55" spans="1:9" ht="25.5" x14ac:dyDescent="0.2">
      <c r="B55" s="81" t="s">
        <v>70</v>
      </c>
      <c r="C55" s="82" t="s">
        <v>71</v>
      </c>
      <c r="D55" s="83" t="s">
        <v>29</v>
      </c>
      <c r="E55" s="106">
        <v>6</v>
      </c>
      <c r="F55" s="138"/>
      <c r="G55" s="84">
        <f t="shared" si="5"/>
        <v>0</v>
      </c>
      <c r="H55"/>
    </row>
    <row r="56" spans="1:9" x14ac:dyDescent="0.2">
      <c r="B56" s="81" t="s">
        <v>45</v>
      </c>
      <c r="C56" s="82" t="s">
        <v>72</v>
      </c>
      <c r="D56" s="83" t="s">
        <v>11</v>
      </c>
      <c r="E56" s="106">
        <v>10</v>
      </c>
      <c r="F56" s="138"/>
      <c r="G56" s="84">
        <f t="shared" si="5"/>
        <v>0</v>
      </c>
      <c r="H56"/>
      <c r="I56" s="66"/>
    </row>
    <row r="57" spans="1:9" ht="12.75" customHeight="1" x14ac:dyDescent="0.2">
      <c r="B57" s="81" t="s">
        <v>28</v>
      </c>
      <c r="C57" s="82" t="s">
        <v>31</v>
      </c>
      <c r="D57" s="83" t="s">
        <v>11</v>
      </c>
      <c r="E57" s="106">
        <v>68</v>
      </c>
      <c r="F57" s="138"/>
      <c r="G57" s="84">
        <f t="shared" si="5"/>
        <v>0</v>
      </c>
      <c r="H57"/>
    </row>
    <row r="58" spans="1:9" ht="12.75" customHeight="1" x14ac:dyDescent="0.2">
      <c r="B58" s="81" t="s">
        <v>28</v>
      </c>
      <c r="C58" s="82" t="s">
        <v>32</v>
      </c>
      <c r="D58" s="83" t="s">
        <v>10</v>
      </c>
      <c r="E58" s="106">
        <v>1</v>
      </c>
      <c r="F58" s="138"/>
      <c r="G58" s="84">
        <f t="shared" ref="G58:G60" si="8">E58*F58</f>
        <v>0</v>
      </c>
      <c r="H58"/>
    </row>
    <row r="59" spans="1:9" ht="12.75" customHeight="1" x14ac:dyDescent="0.2">
      <c r="B59" s="81" t="s">
        <v>41</v>
      </c>
      <c r="C59" s="82" t="s">
        <v>42</v>
      </c>
      <c r="D59" s="83" t="s">
        <v>11</v>
      </c>
      <c r="E59" s="106">
        <v>68</v>
      </c>
      <c r="F59" s="138"/>
      <c r="G59" s="84">
        <f t="shared" si="8"/>
        <v>0</v>
      </c>
      <c r="H59"/>
    </row>
    <row r="60" spans="1:9" ht="12.75" customHeight="1" x14ac:dyDescent="0.2">
      <c r="B60" s="81" t="s">
        <v>45</v>
      </c>
      <c r="C60" s="82" t="s">
        <v>53</v>
      </c>
      <c r="D60" s="83" t="s">
        <v>54</v>
      </c>
      <c r="E60" s="106">
        <v>30</v>
      </c>
      <c r="F60" s="138"/>
      <c r="G60" s="84">
        <f t="shared" si="8"/>
        <v>0</v>
      </c>
      <c r="H60"/>
    </row>
    <row r="61" spans="1:9" ht="12.75" customHeight="1" x14ac:dyDescent="0.2">
      <c r="B61" s="81">
        <v>998733312</v>
      </c>
      <c r="C61" s="82" t="s">
        <v>83</v>
      </c>
      <c r="D61" s="83" t="s">
        <v>4</v>
      </c>
      <c r="E61" s="106">
        <v>3.92</v>
      </c>
      <c r="F61" s="139"/>
      <c r="G61" s="84">
        <f>ROUND(E61*SUM(G50:G60)/100,1)</f>
        <v>0</v>
      </c>
      <c r="H61"/>
    </row>
    <row r="62" spans="1:9" ht="12.75" customHeight="1" x14ac:dyDescent="0.2">
      <c r="B62" s="81">
        <v>999733301</v>
      </c>
      <c r="C62" s="82" t="s">
        <v>27</v>
      </c>
      <c r="D62" s="83" t="s">
        <v>10</v>
      </c>
      <c r="E62" s="106">
        <v>1</v>
      </c>
      <c r="F62" s="138"/>
      <c r="G62" s="84">
        <f>E62*F62</f>
        <v>0</v>
      </c>
      <c r="H62"/>
    </row>
    <row r="63" spans="1:9" ht="12.75" customHeight="1" x14ac:dyDescent="0.2">
      <c r="B63" s="116"/>
      <c r="C63" s="117"/>
      <c r="D63" s="112"/>
      <c r="E63" s="128"/>
      <c r="F63" s="93"/>
      <c r="G63" s="13"/>
      <c r="H63"/>
    </row>
    <row r="64" spans="1:9" ht="12.75" customHeight="1" x14ac:dyDescent="0.2">
      <c r="B64" s="116"/>
      <c r="C64" s="117"/>
      <c r="D64" s="112"/>
      <c r="E64" s="128"/>
      <c r="F64" s="93"/>
      <c r="G64" s="13"/>
      <c r="H64"/>
    </row>
    <row r="65" spans="1:12" ht="15.75" customHeight="1" x14ac:dyDescent="0.25">
      <c r="A65" s="10" t="s">
        <v>2</v>
      </c>
      <c r="B65" s="78">
        <v>734</v>
      </c>
      <c r="C65" s="77" t="s">
        <v>49</v>
      </c>
      <c r="D65" s="118"/>
      <c r="E65" s="129"/>
      <c r="F65" s="91"/>
      <c r="G65" s="57">
        <f>SUM(G66:G97)</f>
        <v>0</v>
      </c>
      <c r="J65" s="68"/>
    </row>
    <row r="66" spans="1:12" x14ac:dyDescent="0.2">
      <c r="B66" s="81" t="s">
        <v>84</v>
      </c>
      <c r="C66" s="82" t="s">
        <v>85</v>
      </c>
      <c r="D66" s="83" t="s">
        <v>29</v>
      </c>
      <c r="E66" s="106">
        <v>1</v>
      </c>
      <c r="F66" s="138"/>
      <c r="G66" s="84">
        <f t="shared" ref="G66:G67" si="9">E66*F66</f>
        <v>0</v>
      </c>
      <c r="I66" s="66"/>
      <c r="L66" s="74"/>
    </row>
    <row r="67" spans="1:12" x14ac:dyDescent="0.2">
      <c r="B67" s="81" t="s">
        <v>15</v>
      </c>
      <c r="C67" s="82" t="s">
        <v>173</v>
      </c>
      <c r="D67" s="83" t="s">
        <v>29</v>
      </c>
      <c r="E67" s="106">
        <v>1</v>
      </c>
      <c r="F67" s="138"/>
      <c r="G67" s="84">
        <f t="shared" si="9"/>
        <v>0</v>
      </c>
      <c r="I67" s="66"/>
      <c r="L67" s="74"/>
    </row>
    <row r="68" spans="1:12" x14ac:dyDescent="0.2">
      <c r="B68" s="81">
        <v>734209115</v>
      </c>
      <c r="C68" s="82" t="s">
        <v>76</v>
      </c>
      <c r="D68" s="83" t="s">
        <v>29</v>
      </c>
      <c r="E68" s="106">
        <v>2</v>
      </c>
      <c r="F68" s="138"/>
      <c r="G68" s="84">
        <f t="shared" ref="G68:G70" si="10">E68*F68</f>
        <v>0</v>
      </c>
      <c r="I68" s="66"/>
      <c r="L68" s="74"/>
    </row>
    <row r="69" spans="1:12" x14ac:dyDescent="0.2">
      <c r="B69" s="81" t="s">
        <v>15</v>
      </c>
      <c r="C69" s="82" t="s">
        <v>225</v>
      </c>
      <c r="D69" s="83" t="s">
        <v>9</v>
      </c>
      <c r="E69" s="106">
        <v>2</v>
      </c>
      <c r="F69" s="138"/>
      <c r="G69" s="84">
        <f t="shared" si="10"/>
        <v>0</v>
      </c>
      <c r="I69" s="66"/>
      <c r="L69" s="74"/>
    </row>
    <row r="70" spans="1:12" x14ac:dyDescent="0.2">
      <c r="B70" s="81" t="s">
        <v>171</v>
      </c>
      <c r="C70" s="82" t="s">
        <v>172</v>
      </c>
      <c r="D70" s="83" t="s">
        <v>29</v>
      </c>
      <c r="E70" s="106">
        <v>1</v>
      </c>
      <c r="F70" s="138"/>
      <c r="G70" s="84">
        <f t="shared" si="10"/>
        <v>0</v>
      </c>
      <c r="I70" s="66"/>
      <c r="L70" s="74"/>
    </row>
    <row r="71" spans="1:12" x14ac:dyDescent="0.2">
      <c r="B71" s="81" t="s">
        <v>15</v>
      </c>
      <c r="C71" s="82" t="s">
        <v>226</v>
      </c>
      <c r="D71" s="83" t="s">
        <v>10</v>
      </c>
      <c r="E71" s="106">
        <v>1</v>
      </c>
      <c r="F71" s="138"/>
      <c r="G71" s="84">
        <f t="shared" ref="G71" si="11">E71*F71</f>
        <v>0</v>
      </c>
      <c r="I71" s="66"/>
      <c r="L71" s="74"/>
    </row>
    <row r="72" spans="1:12" ht="25.5" x14ac:dyDescent="0.2">
      <c r="B72" s="81" t="s">
        <v>86</v>
      </c>
      <c r="C72" s="82" t="s">
        <v>89</v>
      </c>
      <c r="D72" s="83" t="s">
        <v>29</v>
      </c>
      <c r="E72" s="106">
        <v>3</v>
      </c>
      <c r="F72" s="138"/>
      <c r="G72" s="84">
        <f t="shared" ref="G72:G84" si="12">E72*F72</f>
        <v>0</v>
      </c>
      <c r="I72" s="66"/>
      <c r="L72" s="74"/>
    </row>
    <row r="73" spans="1:12" x14ac:dyDescent="0.2">
      <c r="B73" s="81" t="s">
        <v>194</v>
      </c>
      <c r="C73" s="82" t="s">
        <v>195</v>
      </c>
      <c r="D73" s="83" t="s">
        <v>29</v>
      </c>
      <c r="E73" s="106">
        <v>12</v>
      </c>
      <c r="F73" s="138"/>
      <c r="G73" s="84">
        <f t="shared" si="12"/>
        <v>0</v>
      </c>
      <c r="I73" s="66"/>
      <c r="L73" s="74"/>
    </row>
    <row r="74" spans="1:12" x14ac:dyDescent="0.2">
      <c r="B74" s="81">
        <v>734242414</v>
      </c>
      <c r="C74" s="82" t="s">
        <v>181</v>
      </c>
      <c r="D74" s="83" t="s">
        <v>29</v>
      </c>
      <c r="E74" s="106">
        <v>1</v>
      </c>
      <c r="F74" s="138"/>
      <c r="G74" s="84">
        <f t="shared" si="12"/>
        <v>0</v>
      </c>
      <c r="I74" s="66"/>
      <c r="L74" s="74"/>
    </row>
    <row r="75" spans="1:12" ht="25.5" x14ac:dyDescent="0.2">
      <c r="B75" s="81">
        <v>734251211</v>
      </c>
      <c r="C75" s="82" t="s">
        <v>186</v>
      </c>
      <c r="D75" s="83" t="s">
        <v>29</v>
      </c>
      <c r="E75" s="106">
        <v>1</v>
      </c>
      <c r="F75" s="138"/>
      <c r="G75" s="84">
        <f>E75*F75</f>
        <v>0</v>
      </c>
      <c r="I75" s="66"/>
      <c r="L75" s="74"/>
    </row>
    <row r="76" spans="1:12" x14ac:dyDescent="0.2">
      <c r="B76" s="81" t="s">
        <v>192</v>
      </c>
      <c r="C76" s="82" t="s">
        <v>193</v>
      </c>
      <c r="D76" s="83" t="s">
        <v>29</v>
      </c>
      <c r="E76" s="106">
        <v>24</v>
      </c>
      <c r="F76" s="138"/>
      <c r="G76" s="84">
        <f t="shared" ref="G76" si="13">E76*F76</f>
        <v>0</v>
      </c>
      <c r="I76" s="66"/>
    </row>
    <row r="77" spans="1:12" ht="12" customHeight="1" x14ac:dyDescent="0.2">
      <c r="B77" s="81">
        <v>734261235</v>
      </c>
      <c r="C77" s="82" t="s">
        <v>175</v>
      </c>
      <c r="D77" s="83" t="s">
        <v>29</v>
      </c>
      <c r="E77" s="106">
        <v>2</v>
      </c>
      <c r="F77" s="138"/>
      <c r="G77" s="84">
        <f>E77*F77</f>
        <v>0</v>
      </c>
      <c r="I77" s="66"/>
      <c r="L77" s="74"/>
    </row>
    <row r="78" spans="1:12" x14ac:dyDescent="0.2">
      <c r="B78" s="81">
        <v>734261237</v>
      </c>
      <c r="C78" s="82" t="s">
        <v>174</v>
      </c>
      <c r="D78" s="83" t="s">
        <v>29</v>
      </c>
      <c r="E78" s="106">
        <v>2</v>
      </c>
      <c r="F78" s="138"/>
      <c r="G78" s="84">
        <f>E78*F78</f>
        <v>0</v>
      </c>
      <c r="I78" s="66"/>
      <c r="L78" s="74"/>
    </row>
    <row r="79" spans="1:12" x14ac:dyDescent="0.2">
      <c r="B79" s="81">
        <v>734291123</v>
      </c>
      <c r="C79" s="82" t="s">
        <v>44</v>
      </c>
      <c r="D79" s="83" t="s">
        <v>29</v>
      </c>
      <c r="E79" s="106">
        <v>3</v>
      </c>
      <c r="F79" s="138"/>
      <c r="G79" s="84">
        <f>E79*F79</f>
        <v>0</v>
      </c>
      <c r="I79" s="66"/>
      <c r="L79" s="74"/>
    </row>
    <row r="80" spans="1:12" ht="25.5" x14ac:dyDescent="0.2">
      <c r="B80" s="81" t="s">
        <v>182</v>
      </c>
      <c r="C80" s="82" t="s">
        <v>183</v>
      </c>
      <c r="D80" s="83" t="s">
        <v>29</v>
      </c>
      <c r="E80" s="106">
        <v>1</v>
      </c>
      <c r="F80" s="138"/>
      <c r="G80" s="84">
        <f t="shared" ref="G80:G81" si="14">E80*F80</f>
        <v>0</v>
      </c>
      <c r="I80" s="66"/>
      <c r="L80" s="74"/>
    </row>
    <row r="81" spans="2:12" ht="25.5" x14ac:dyDescent="0.2">
      <c r="B81" s="81" t="s">
        <v>184</v>
      </c>
      <c r="C81" s="82" t="s">
        <v>185</v>
      </c>
      <c r="D81" s="83" t="s">
        <v>29</v>
      </c>
      <c r="E81" s="106">
        <v>1</v>
      </c>
      <c r="F81" s="138"/>
      <c r="G81" s="84">
        <f t="shared" si="14"/>
        <v>0</v>
      </c>
      <c r="I81" s="66"/>
      <c r="L81" s="74"/>
    </row>
    <row r="82" spans="2:12" ht="25.5" x14ac:dyDescent="0.2">
      <c r="B82" s="81">
        <v>734292774</v>
      </c>
      <c r="C82" s="82" t="s">
        <v>212</v>
      </c>
      <c r="D82" s="83" t="s">
        <v>29</v>
      </c>
      <c r="E82" s="106">
        <v>6</v>
      </c>
      <c r="F82" s="138"/>
      <c r="G82" s="84">
        <f t="shared" si="12"/>
        <v>0</v>
      </c>
      <c r="I82" s="66"/>
      <c r="L82" s="74"/>
    </row>
    <row r="83" spans="2:12" ht="25.5" x14ac:dyDescent="0.2">
      <c r="B83" s="81" t="s">
        <v>87</v>
      </c>
      <c r="C83" s="82" t="s">
        <v>213</v>
      </c>
      <c r="D83" s="83" t="s">
        <v>29</v>
      </c>
      <c r="E83" s="106">
        <v>4</v>
      </c>
      <c r="F83" s="138"/>
      <c r="G83" s="84">
        <f t="shared" si="12"/>
        <v>0</v>
      </c>
      <c r="I83" s="66"/>
      <c r="L83" s="74"/>
    </row>
    <row r="84" spans="2:12" ht="25.5" x14ac:dyDescent="0.2">
      <c r="B84" s="81">
        <v>734292815</v>
      </c>
      <c r="C84" s="82" t="s">
        <v>214</v>
      </c>
      <c r="D84" s="83" t="s">
        <v>29</v>
      </c>
      <c r="E84" s="106">
        <v>2</v>
      </c>
      <c r="F84" s="138"/>
      <c r="G84" s="84">
        <f t="shared" si="12"/>
        <v>0</v>
      </c>
      <c r="I84" s="66"/>
      <c r="L84" s="74"/>
    </row>
    <row r="85" spans="2:12" ht="12.75" customHeight="1" x14ac:dyDescent="0.2">
      <c r="B85" s="81" t="s">
        <v>15</v>
      </c>
      <c r="C85" s="82" t="s">
        <v>43</v>
      </c>
      <c r="D85" s="83" t="s">
        <v>29</v>
      </c>
      <c r="E85" s="106">
        <v>0</v>
      </c>
      <c r="F85" s="138"/>
      <c r="G85" s="84">
        <f t="shared" ref="G85:G96" si="15">E85*F85</f>
        <v>0</v>
      </c>
      <c r="H85"/>
    </row>
    <row r="86" spans="2:12" ht="12.75" customHeight="1" x14ac:dyDescent="0.2">
      <c r="B86" s="81" t="s">
        <v>15</v>
      </c>
      <c r="C86" s="82" t="s">
        <v>90</v>
      </c>
      <c r="D86" s="83" t="s">
        <v>29</v>
      </c>
      <c r="E86" s="106">
        <v>1</v>
      </c>
      <c r="F86" s="138"/>
      <c r="G86" s="84">
        <f t="shared" si="15"/>
        <v>0</v>
      </c>
      <c r="H86"/>
    </row>
    <row r="87" spans="2:12" ht="12.75" customHeight="1" x14ac:dyDescent="0.2">
      <c r="B87" s="81"/>
      <c r="C87" s="82" t="s">
        <v>91</v>
      </c>
      <c r="D87" s="83" t="s">
        <v>29</v>
      </c>
      <c r="E87" s="106">
        <v>26</v>
      </c>
      <c r="F87" s="138"/>
      <c r="G87" s="84">
        <f t="shared" si="15"/>
        <v>0</v>
      </c>
      <c r="H87"/>
    </row>
    <row r="88" spans="2:12" ht="12.75" customHeight="1" x14ac:dyDescent="0.2">
      <c r="B88" s="81"/>
      <c r="C88" s="82" t="s">
        <v>93</v>
      </c>
      <c r="D88" s="83" t="s">
        <v>29</v>
      </c>
      <c r="E88" s="106">
        <v>10</v>
      </c>
      <c r="F88" s="138"/>
      <c r="G88" s="84">
        <f t="shared" si="15"/>
        <v>0</v>
      </c>
      <c r="H88"/>
    </row>
    <row r="89" spans="2:12" ht="12.75" customHeight="1" x14ac:dyDescent="0.2">
      <c r="B89" s="81"/>
      <c r="C89" s="82" t="s">
        <v>94</v>
      </c>
      <c r="D89" s="83" t="s">
        <v>29</v>
      </c>
      <c r="E89" s="106">
        <v>2</v>
      </c>
      <c r="F89" s="138"/>
      <c r="G89" s="84">
        <f t="shared" si="15"/>
        <v>0</v>
      </c>
      <c r="H89"/>
    </row>
    <row r="90" spans="2:12" ht="12" customHeight="1" x14ac:dyDescent="0.2">
      <c r="B90" s="81" t="s">
        <v>15</v>
      </c>
      <c r="C90" s="82" t="s">
        <v>92</v>
      </c>
      <c r="D90" s="83" t="s">
        <v>29</v>
      </c>
      <c r="E90" s="106">
        <v>3</v>
      </c>
      <c r="F90" s="138"/>
      <c r="G90" s="84">
        <f t="shared" si="15"/>
        <v>0</v>
      </c>
      <c r="H90"/>
    </row>
    <row r="91" spans="2:12" ht="12" customHeight="1" x14ac:dyDescent="0.2">
      <c r="B91" s="81" t="s">
        <v>15</v>
      </c>
      <c r="C91" s="82" t="s">
        <v>30</v>
      </c>
      <c r="D91" s="83" t="s">
        <v>29</v>
      </c>
      <c r="E91" s="106">
        <v>4</v>
      </c>
      <c r="F91" s="138"/>
      <c r="G91" s="84">
        <f t="shared" si="15"/>
        <v>0</v>
      </c>
      <c r="H91"/>
    </row>
    <row r="92" spans="2:12" ht="12" customHeight="1" x14ac:dyDescent="0.2">
      <c r="B92" s="81">
        <v>734291951</v>
      </c>
      <c r="C92" s="107" t="s">
        <v>176</v>
      </c>
      <c r="D92" s="83" t="s">
        <v>29</v>
      </c>
      <c r="E92" s="106">
        <v>12</v>
      </c>
      <c r="F92" s="138"/>
      <c r="G92" s="84">
        <f t="shared" si="15"/>
        <v>0</v>
      </c>
      <c r="H92"/>
    </row>
    <row r="93" spans="2:12" ht="12" customHeight="1" x14ac:dyDescent="0.2">
      <c r="B93" s="81">
        <v>734411101</v>
      </c>
      <c r="C93" s="82" t="s">
        <v>177</v>
      </c>
      <c r="D93" s="83" t="s">
        <v>29</v>
      </c>
      <c r="E93" s="106">
        <v>4</v>
      </c>
      <c r="F93" s="138"/>
      <c r="G93" s="84">
        <f t="shared" si="15"/>
        <v>0</v>
      </c>
      <c r="H93"/>
    </row>
    <row r="94" spans="2:12" ht="12" customHeight="1" x14ac:dyDescent="0.2">
      <c r="B94" s="81" t="s">
        <v>180</v>
      </c>
      <c r="C94" s="82" t="s">
        <v>178</v>
      </c>
      <c r="D94" s="83" t="s">
        <v>29</v>
      </c>
      <c r="E94" s="106">
        <v>1</v>
      </c>
      <c r="F94" s="138"/>
      <c r="G94" s="84">
        <f t="shared" si="15"/>
        <v>0</v>
      </c>
      <c r="H94"/>
    </row>
    <row r="95" spans="2:12" ht="12" customHeight="1" x14ac:dyDescent="0.2">
      <c r="B95" s="81">
        <v>734421101</v>
      </c>
      <c r="C95" s="107" t="s">
        <v>179</v>
      </c>
      <c r="D95" s="83" t="s">
        <v>29</v>
      </c>
      <c r="E95" s="106">
        <v>1</v>
      </c>
      <c r="F95" s="138"/>
      <c r="G95" s="110">
        <f t="shared" ref="G95" si="16">ROUND(E95*F95,1)</f>
        <v>0</v>
      </c>
      <c r="H95"/>
    </row>
    <row r="96" spans="2:12" ht="12" customHeight="1" x14ac:dyDescent="0.2">
      <c r="B96" s="81" t="s">
        <v>60</v>
      </c>
      <c r="C96" s="82" t="s">
        <v>61</v>
      </c>
      <c r="D96" s="83" t="s">
        <v>29</v>
      </c>
      <c r="E96" s="106">
        <v>10</v>
      </c>
      <c r="F96" s="138"/>
      <c r="G96" s="84">
        <f t="shared" si="15"/>
        <v>0</v>
      </c>
      <c r="H96"/>
    </row>
    <row r="97" spans="1:8" ht="12.75" customHeight="1" x14ac:dyDescent="0.2">
      <c r="B97" s="81">
        <v>998734312</v>
      </c>
      <c r="C97" s="82" t="s">
        <v>88</v>
      </c>
      <c r="D97" s="83" t="s">
        <v>4</v>
      </c>
      <c r="E97" s="106">
        <v>0.41</v>
      </c>
      <c r="F97" s="139"/>
      <c r="G97" s="84">
        <f>ROUND(E97*SUM(G66:G96)/100,1)</f>
        <v>0</v>
      </c>
      <c r="H97"/>
    </row>
    <row r="98" spans="1:8" ht="13.5" customHeight="1" x14ac:dyDescent="0.2">
      <c r="A98" s="17"/>
      <c r="B98" s="130"/>
      <c r="C98" s="117"/>
      <c r="D98" s="112"/>
      <c r="E98" s="131"/>
      <c r="F98" s="93"/>
      <c r="G98" s="13"/>
      <c r="H98"/>
    </row>
    <row r="99" spans="1:8" ht="13.5" customHeight="1" x14ac:dyDescent="0.2">
      <c r="A99" s="17"/>
      <c r="B99" s="130"/>
      <c r="C99" s="117"/>
      <c r="D99" s="112"/>
      <c r="E99" s="131"/>
      <c r="F99" s="93"/>
      <c r="G99" s="13"/>
      <c r="H99"/>
    </row>
    <row r="100" spans="1:8" ht="12.75" customHeight="1" x14ac:dyDescent="0.25">
      <c r="A100" s="10" t="s">
        <v>2</v>
      </c>
      <c r="B100" s="126">
        <v>735</v>
      </c>
      <c r="C100" s="77" t="s">
        <v>50</v>
      </c>
      <c r="D100" s="118"/>
      <c r="E100" s="127"/>
      <c r="F100" s="91"/>
      <c r="G100" s="57">
        <f>SUM(G101:G111)</f>
        <v>0</v>
      </c>
      <c r="H100"/>
    </row>
    <row r="101" spans="1:8" x14ac:dyDescent="0.2">
      <c r="B101" s="81" t="s">
        <v>35</v>
      </c>
      <c r="C101" s="82" t="s">
        <v>36</v>
      </c>
      <c r="D101" s="83" t="s">
        <v>29</v>
      </c>
      <c r="E101" s="106">
        <v>6</v>
      </c>
      <c r="F101" s="138"/>
      <c r="G101" s="84">
        <f t="shared" ref="G101:G104" si="17">E101*F101</f>
        <v>0</v>
      </c>
      <c r="H101"/>
    </row>
    <row r="102" spans="1:8" ht="25.5" x14ac:dyDescent="0.2">
      <c r="B102" s="81">
        <v>48457383</v>
      </c>
      <c r="C102" s="82" t="s">
        <v>206</v>
      </c>
      <c r="D102" s="83" t="s">
        <v>29</v>
      </c>
      <c r="E102" s="106">
        <v>1</v>
      </c>
      <c r="F102" s="138"/>
      <c r="G102" s="84">
        <f t="shared" si="17"/>
        <v>0</v>
      </c>
      <c r="H102"/>
    </row>
    <row r="103" spans="1:8" ht="25.5" x14ac:dyDescent="0.2">
      <c r="B103" s="81" t="s">
        <v>198</v>
      </c>
      <c r="C103" s="82" t="s">
        <v>199</v>
      </c>
      <c r="D103" s="83" t="s">
        <v>29</v>
      </c>
      <c r="E103" s="106">
        <v>1</v>
      </c>
      <c r="F103" s="138"/>
      <c r="G103" s="84">
        <f t="shared" si="17"/>
        <v>0</v>
      </c>
      <c r="H103"/>
    </row>
    <row r="104" spans="1:8" ht="25.5" x14ac:dyDescent="0.2">
      <c r="B104" s="81" t="s">
        <v>200</v>
      </c>
      <c r="C104" s="82" t="s">
        <v>201</v>
      </c>
      <c r="D104" s="83" t="s">
        <v>29</v>
      </c>
      <c r="E104" s="106">
        <v>4</v>
      </c>
      <c r="F104" s="138"/>
      <c r="G104" s="84">
        <f t="shared" si="17"/>
        <v>0</v>
      </c>
      <c r="H104"/>
    </row>
    <row r="105" spans="1:8" x14ac:dyDescent="0.2">
      <c r="B105" s="81" t="s">
        <v>39</v>
      </c>
      <c r="C105" s="82" t="s">
        <v>40</v>
      </c>
      <c r="D105" s="83" t="s">
        <v>29</v>
      </c>
      <c r="E105" s="106">
        <v>1</v>
      </c>
      <c r="F105" s="138"/>
      <c r="G105" s="84">
        <f t="shared" ref="G105" si="18">E105*F105</f>
        <v>0</v>
      </c>
      <c r="H105"/>
    </row>
    <row r="106" spans="1:8" ht="25.5" x14ac:dyDescent="0.2">
      <c r="B106" s="81" t="s">
        <v>202</v>
      </c>
      <c r="C106" s="82" t="s">
        <v>203</v>
      </c>
      <c r="D106" s="83" t="s">
        <v>29</v>
      </c>
      <c r="E106" s="106">
        <v>1</v>
      </c>
      <c r="F106" s="138"/>
      <c r="G106" s="84">
        <f>E106*F106</f>
        <v>0</v>
      </c>
      <c r="H106"/>
    </row>
    <row r="107" spans="1:8" x14ac:dyDescent="0.2">
      <c r="B107" s="81" t="s">
        <v>196</v>
      </c>
      <c r="C107" s="82" t="s">
        <v>197</v>
      </c>
      <c r="D107" s="83" t="s">
        <v>29</v>
      </c>
      <c r="E107" s="106">
        <v>3</v>
      </c>
      <c r="F107" s="138"/>
      <c r="G107" s="84">
        <f>E107*F107</f>
        <v>0</v>
      </c>
      <c r="H107"/>
    </row>
    <row r="108" spans="1:8" ht="25.5" x14ac:dyDescent="0.2">
      <c r="B108" s="81" t="s">
        <v>204</v>
      </c>
      <c r="C108" s="82" t="s">
        <v>205</v>
      </c>
      <c r="D108" s="83" t="s">
        <v>29</v>
      </c>
      <c r="E108" s="106">
        <v>3</v>
      </c>
      <c r="F108" s="138"/>
      <c r="G108" s="84">
        <f>E108*F108</f>
        <v>0</v>
      </c>
      <c r="H108"/>
    </row>
    <row r="109" spans="1:8" ht="12.75" customHeight="1" x14ac:dyDescent="0.2">
      <c r="B109" s="81" t="s">
        <v>37</v>
      </c>
      <c r="C109" s="82" t="s">
        <v>38</v>
      </c>
      <c r="D109" s="83" t="s">
        <v>29</v>
      </c>
      <c r="E109" s="106">
        <v>12</v>
      </c>
      <c r="F109" s="138"/>
      <c r="G109" s="84">
        <f>E109*F109</f>
        <v>0</v>
      </c>
      <c r="H109"/>
    </row>
    <row r="110" spans="1:8" x14ac:dyDescent="0.2">
      <c r="B110" s="81" t="s">
        <v>207</v>
      </c>
      <c r="C110" s="82" t="s">
        <v>208</v>
      </c>
      <c r="D110" s="83" t="s">
        <v>29</v>
      </c>
      <c r="E110" s="106">
        <v>2</v>
      </c>
      <c r="F110" s="138"/>
      <c r="G110" s="84">
        <f>E110*F110</f>
        <v>0</v>
      </c>
      <c r="H110"/>
    </row>
    <row r="111" spans="1:8" ht="12.75" customHeight="1" x14ac:dyDescent="0.2">
      <c r="B111" s="81">
        <v>998735312</v>
      </c>
      <c r="C111" s="82" t="s">
        <v>62</v>
      </c>
      <c r="D111" s="83" t="s">
        <v>4</v>
      </c>
      <c r="E111" s="106">
        <v>2.76</v>
      </c>
      <c r="F111" s="139"/>
      <c r="G111" s="84">
        <f>ROUND(E111*SUM(G101:G110)/100,1)</f>
        <v>0</v>
      </c>
      <c r="H111"/>
    </row>
    <row r="112" spans="1:8" ht="13.5" customHeight="1" x14ac:dyDescent="0.2">
      <c r="A112" s="17"/>
      <c r="B112" s="130"/>
      <c r="C112" s="117"/>
      <c r="D112" s="112"/>
      <c r="E112" s="131"/>
      <c r="F112" s="93"/>
      <c r="G112" s="13"/>
      <c r="H112"/>
    </row>
    <row r="113" spans="1:8" ht="13.5" customHeight="1" x14ac:dyDescent="0.2">
      <c r="A113" s="17"/>
      <c r="B113" s="130"/>
      <c r="C113" s="117"/>
      <c r="D113" s="112"/>
      <c r="E113" s="131"/>
      <c r="F113" s="93"/>
      <c r="G113" s="13"/>
      <c r="H113"/>
    </row>
    <row r="114" spans="1:8" ht="15.75" x14ac:dyDescent="0.25">
      <c r="A114" s="10" t="s">
        <v>2</v>
      </c>
      <c r="B114" s="126">
        <v>783</v>
      </c>
      <c r="C114" s="77" t="s">
        <v>46</v>
      </c>
      <c r="D114" s="118"/>
      <c r="E114" s="123"/>
      <c r="F114" s="86"/>
      <c r="G114" s="57">
        <f>SUM(G115:G115)</f>
        <v>0</v>
      </c>
      <c r="H114"/>
    </row>
    <row r="115" spans="1:8" x14ac:dyDescent="0.2">
      <c r="B115" s="81" t="s">
        <v>52</v>
      </c>
      <c r="C115" s="82" t="s">
        <v>56</v>
      </c>
      <c r="D115" s="83" t="s">
        <v>11</v>
      </c>
      <c r="E115" s="106">
        <v>32</v>
      </c>
      <c r="F115" s="138"/>
      <c r="G115" s="84">
        <f>E115*F115</f>
        <v>0</v>
      </c>
      <c r="H115"/>
    </row>
    <row r="116" spans="1:8" ht="13.5" customHeight="1" x14ac:dyDescent="0.2">
      <c r="A116" s="17"/>
      <c r="B116" s="130"/>
      <c r="C116" s="117"/>
      <c r="D116" s="112"/>
      <c r="E116" s="131"/>
      <c r="F116" s="93"/>
      <c r="G116" s="13"/>
      <c r="H116"/>
    </row>
    <row r="117" spans="1:8" ht="13.5" customHeight="1" x14ac:dyDescent="0.2">
      <c r="A117" s="17"/>
      <c r="B117" s="130"/>
      <c r="C117" s="117"/>
      <c r="D117" s="112"/>
      <c r="E117" s="131"/>
      <c r="F117" s="93"/>
      <c r="G117" s="13"/>
      <c r="H117"/>
    </row>
    <row r="118" spans="1:8" ht="15.75" customHeight="1" x14ac:dyDescent="0.25">
      <c r="A118" s="10" t="s">
        <v>2</v>
      </c>
      <c r="B118" s="78">
        <v>721</v>
      </c>
      <c r="C118" s="77" t="s">
        <v>112</v>
      </c>
      <c r="D118" s="118"/>
      <c r="E118" s="129"/>
      <c r="F118" s="91"/>
      <c r="G118" s="57">
        <f>SUM(G119:G126)</f>
        <v>0</v>
      </c>
      <c r="H118"/>
    </row>
    <row r="119" spans="1:8" ht="12.75" customHeight="1" x14ac:dyDescent="0.2">
      <c r="B119" s="81" t="s">
        <v>97</v>
      </c>
      <c r="C119" s="82" t="s">
        <v>98</v>
      </c>
      <c r="D119" s="83" t="s">
        <v>11</v>
      </c>
      <c r="E119" s="106">
        <v>10</v>
      </c>
      <c r="F119" s="138"/>
      <c r="G119" s="84">
        <f t="shared" ref="G119:G125" si="19">E119*F119</f>
        <v>0</v>
      </c>
      <c r="H119"/>
    </row>
    <row r="120" spans="1:8" ht="12.75" customHeight="1" x14ac:dyDescent="0.2">
      <c r="B120" s="81" t="s">
        <v>99</v>
      </c>
      <c r="C120" s="82" t="s">
        <v>100</v>
      </c>
      <c r="D120" s="83" t="s">
        <v>29</v>
      </c>
      <c r="E120" s="106">
        <v>1</v>
      </c>
      <c r="F120" s="138"/>
      <c r="G120" s="84">
        <f t="shared" si="19"/>
        <v>0</v>
      </c>
      <c r="H120"/>
    </row>
    <row r="121" spans="1:8" ht="12.75" customHeight="1" x14ac:dyDescent="0.2">
      <c r="B121" s="81" t="s">
        <v>101</v>
      </c>
      <c r="C121" s="82" t="s">
        <v>102</v>
      </c>
      <c r="D121" s="83" t="s">
        <v>11</v>
      </c>
      <c r="E121" s="106">
        <v>8</v>
      </c>
      <c r="F121" s="138"/>
      <c r="G121" s="84">
        <f t="shared" si="19"/>
        <v>0</v>
      </c>
      <c r="H121"/>
    </row>
    <row r="122" spans="1:8" ht="12.75" customHeight="1" x14ac:dyDescent="0.2">
      <c r="B122" s="81" t="s">
        <v>103</v>
      </c>
      <c r="C122" s="82" t="s">
        <v>104</v>
      </c>
      <c r="D122" s="83" t="s">
        <v>29</v>
      </c>
      <c r="E122" s="106">
        <v>1</v>
      </c>
      <c r="F122" s="138"/>
      <c r="G122" s="84">
        <f t="shared" si="19"/>
        <v>0</v>
      </c>
      <c r="H122"/>
    </row>
    <row r="123" spans="1:8" ht="12.75" customHeight="1" x14ac:dyDescent="0.2">
      <c r="B123" s="81" t="s">
        <v>105</v>
      </c>
      <c r="C123" s="82" t="s">
        <v>106</v>
      </c>
      <c r="D123" s="83" t="s">
        <v>54</v>
      </c>
      <c r="E123" s="106">
        <v>15</v>
      </c>
      <c r="F123" s="138"/>
      <c r="G123" s="84">
        <f t="shared" si="19"/>
        <v>0</v>
      </c>
      <c r="H123"/>
    </row>
    <row r="124" spans="1:8" ht="12.75" customHeight="1" x14ac:dyDescent="0.2">
      <c r="B124" s="81" t="s">
        <v>107</v>
      </c>
      <c r="C124" s="82" t="s">
        <v>108</v>
      </c>
      <c r="D124" s="83" t="s">
        <v>11</v>
      </c>
      <c r="E124" s="106">
        <v>10</v>
      </c>
      <c r="F124" s="138"/>
      <c r="G124" s="84">
        <f t="shared" si="19"/>
        <v>0</v>
      </c>
      <c r="H124"/>
    </row>
    <row r="125" spans="1:8" ht="38.25" x14ac:dyDescent="0.2">
      <c r="B125" s="81" t="s">
        <v>109</v>
      </c>
      <c r="C125" s="82" t="s">
        <v>110</v>
      </c>
      <c r="D125" s="83" t="s">
        <v>63</v>
      </c>
      <c r="E125" s="106">
        <v>1</v>
      </c>
      <c r="F125" s="138"/>
      <c r="G125" s="84">
        <f t="shared" si="19"/>
        <v>0</v>
      </c>
      <c r="H125"/>
    </row>
    <row r="126" spans="1:8" ht="12.75" customHeight="1" x14ac:dyDescent="0.2">
      <c r="B126" s="81">
        <v>998721311</v>
      </c>
      <c r="C126" s="82" t="s">
        <v>111</v>
      </c>
      <c r="D126" s="83" t="s">
        <v>4</v>
      </c>
      <c r="E126" s="106">
        <v>1.68</v>
      </c>
      <c r="F126" s="139"/>
      <c r="G126" s="84">
        <f>ROUND(E126*SUM(G119:G125)/100,1)</f>
        <v>0</v>
      </c>
      <c r="H126"/>
    </row>
    <row r="127" spans="1:8" ht="13.5" customHeight="1" x14ac:dyDescent="0.2">
      <c r="A127" s="17"/>
      <c r="B127" s="130"/>
      <c r="C127" s="117"/>
      <c r="D127" s="112"/>
      <c r="E127" s="131"/>
      <c r="F127" s="93"/>
      <c r="G127" s="13"/>
      <c r="H127"/>
    </row>
    <row r="128" spans="1:8" ht="13.5" customHeight="1" x14ac:dyDescent="0.2">
      <c r="A128" s="17"/>
      <c r="B128" s="130"/>
      <c r="C128" s="117"/>
      <c r="D128" s="112"/>
      <c r="E128" s="131"/>
      <c r="F128" s="93"/>
      <c r="G128" s="13"/>
      <c r="H128"/>
    </row>
    <row r="129" spans="1:9" ht="15.75" customHeight="1" x14ac:dyDescent="0.25">
      <c r="A129" s="10" t="s">
        <v>2</v>
      </c>
      <c r="B129" s="78">
        <v>722</v>
      </c>
      <c r="C129" s="77" t="s">
        <v>113</v>
      </c>
      <c r="D129" s="118"/>
      <c r="E129" s="129"/>
      <c r="F129" s="91"/>
      <c r="G129" s="57">
        <f>SUM(G130:G150)</f>
        <v>0</v>
      </c>
      <c r="H129"/>
    </row>
    <row r="130" spans="1:9" ht="12.75" customHeight="1" x14ac:dyDescent="0.2">
      <c r="B130" s="81" t="s">
        <v>114</v>
      </c>
      <c r="C130" s="82" t="s">
        <v>115</v>
      </c>
      <c r="D130" s="83" t="s">
        <v>63</v>
      </c>
      <c r="E130" s="106">
        <v>1</v>
      </c>
      <c r="F130" s="138"/>
      <c r="G130" s="84">
        <f t="shared" ref="G130:G149" si="20">E130*F130</f>
        <v>0</v>
      </c>
      <c r="H130"/>
    </row>
    <row r="131" spans="1:9" ht="12.75" customHeight="1" x14ac:dyDescent="0.2">
      <c r="B131" s="81" t="s">
        <v>116</v>
      </c>
      <c r="C131" s="82" t="s">
        <v>117</v>
      </c>
      <c r="D131" s="83" t="s">
        <v>11</v>
      </c>
      <c r="E131" s="106">
        <v>2</v>
      </c>
      <c r="F131" s="138"/>
      <c r="G131" s="84">
        <f t="shared" si="20"/>
        <v>0</v>
      </c>
      <c r="H131"/>
    </row>
    <row r="132" spans="1:9" ht="12.75" customHeight="1" x14ac:dyDescent="0.2">
      <c r="B132" s="81" t="s">
        <v>118</v>
      </c>
      <c r="C132" s="82" t="s">
        <v>119</v>
      </c>
      <c r="D132" s="83" t="s">
        <v>11</v>
      </c>
      <c r="E132" s="106">
        <v>6</v>
      </c>
      <c r="F132" s="138"/>
      <c r="G132" s="84">
        <f t="shared" si="20"/>
        <v>0</v>
      </c>
      <c r="H132"/>
    </row>
    <row r="133" spans="1:9" ht="12.75" customHeight="1" x14ac:dyDescent="0.2">
      <c r="B133" s="81" t="s">
        <v>120</v>
      </c>
      <c r="C133" s="82" t="s">
        <v>121</v>
      </c>
      <c r="D133" s="83" t="s">
        <v>11</v>
      </c>
      <c r="E133" s="106">
        <v>8</v>
      </c>
      <c r="F133" s="138"/>
      <c r="G133" s="84">
        <f t="shared" si="20"/>
        <v>0</v>
      </c>
      <c r="H133"/>
    </row>
    <row r="134" spans="1:9" ht="12.75" customHeight="1" x14ac:dyDescent="0.2">
      <c r="B134" s="81" t="s">
        <v>122</v>
      </c>
      <c r="C134" s="82" t="s">
        <v>123</v>
      </c>
      <c r="D134" s="83" t="s">
        <v>29</v>
      </c>
      <c r="E134" s="106">
        <v>1</v>
      </c>
      <c r="F134" s="138"/>
      <c r="G134" s="84">
        <f t="shared" si="20"/>
        <v>0</v>
      </c>
      <c r="H134"/>
    </row>
    <row r="135" spans="1:9" ht="12.75" customHeight="1" x14ac:dyDescent="0.2">
      <c r="B135" s="81" t="s">
        <v>124</v>
      </c>
      <c r="C135" s="82" t="s">
        <v>125</v>
      </c>
      <c r="D135" s="83" t="s">
        <v>29</v>
      </c>
      <c r="E135" s="106">
        <v>3</v>
      </c>
      <c r="F135" s="138"/>
      <c r="G135" s="84">
        <f t="shared" si="20"/>
        <v>0</v>
      </c>
      <c r="H135"/>
    </row>
    <row r="136" spans="1:9" ht="12.75" customHeight="1" x14ac:dyDescent="0.2">
      <c r="B136" s="81" t="s">
        <v>126</v>
      </c>
      <c r="C136" s="82" t="s">
        <v>127</v>
      </c>
      <c r="D136" s="83" t="s">
        <v>29</v>
      </c>
      <c r="E136" s="106">
        <v>1</v>
      </c>
      <c r="F136" s="138"/>
      <c r="G136" s="84">
        <f t="shared" si="20"/>
        <v>0</v>
      </c>
      <c r="H136"/>
    </row>
    <row r="137" spans="1:9" ht="12.75" customHeight="1" x14ac:dyDescent="0.2">
      <c r="B137" s="81" t="s">
        <v>128</v>
      </c>
      <c r="C137" s="82" t="s">
        <v>129</v>
      </c>
      <c r="D137" s="83" t="s">
        <v>29</v>
      </c>
      <c r="E137" s="106">
        <v>2</v>
      </c>
      <c r="F137" s="138"/>
      <c r="G137" s="84">
        <f t="shared" si="20"/>
        <v>0</v>
      </c>
      <c r="I137" s="66"/>
    </row>
    <row r="138" spans="1:9" ht="12.75" customHeight="1" x14ac:dyDescent="0.2">
      <c r="B138" s="81" t="s">
        <v>130</v>
      </c>
      <c r="C138" s="82" t="s">
        <v>131</v>
      </c>
      <c r="D138" s="83" t="s">
        <v>29</v>
      </c>
      <c r="E138" s="106">
        <v>2</v>
      </c>
      <c r="F138" s="138"/>
      <c r="G138" s="84">
        <f t="shared" si="20"/>
        <v>0</v>
      </c>
      <c r="I138" s="66"/>
    </row>
    <row r="139" spans="1:9" ht="12.75" customHeight="1" x14ac:dyDescent="0.2">
      <c r="B139" s="81" t="s">
        <v>132</v>
      </c>
      <c r="C139" s="82" t="s">
        <v>133</v>
      </c>
      <c r="D139" s="83" t="s">
        <v>29</v>
      </c>
      <c r="E139" s="106">
        <v>1</v>
      </c>
      <c r="F139" s="138"/>
      <c r="G139" s="84">
        <f t="shared" si="20"/>
        <v>0</v>
      </c>
      <c r="I139" s="66"/>
    </row>
    <row r="140" spans="1:9" ht="12.75" customHeight="1" x14ac:dyDescent="0.2">
      <c r="B140" s="81" t="s">
        <v>134</v>
      </c>
      <c r="C140" s="82" t="s">
        <v>135</v>
      </c>
      <c r="D140" s="83" t="s">
        <v>63</v>
      </c>
      <c r="E140" s="106">
        <v>1</v>
      </c>
      <c r="F140" s="138"/>
      <c r="G140" s="84">
        <f t="shared" si="20"/>
        <v>0</v>
      </c>
      <c r="I140" s="66"/>
    </row>
    <row r="141" spans="1:9" ht="12.75" customHeight="1" x14ac:dyDescent="0.2">
      <c r="B141" s="81" t="s">
        <v>136</v>
      </c>
      <c r="C141" s="82" t="s">
        <v>137</v>
      </c>
      <c r="D141" s="83" t="s">
        <v>29</v>
      </c>
      <c r="E141" s="106">
        <v>1</v>
      </c>
      <c r="F141" s="138"/>
      <c r="G141" s="84">
        <f t="shared" si="20"/>
        <v>0</v>
      </c>
      <c r="I141" s="66"/>
    </row>
    <row r="142" spans="1:9" ht="12.75" customHeight="1" x14ac:dyDescent="0.2">
      <c r="B142" s="81" t="s">
        <v>138</v>
      </c>
      <c r="C142" s="82" t="s">
        <v>139</v>
      </c>
      <c r="D142" s="83" t="s">
        <v>63</v>
      </c>
      <c r="E142" s="106">
        <v>1</v>
      </c>
      <c r="F142" s="138"/>
      <c r="G142" s="84">
        <f t="shared" si="20"/>
        <v>0</v>
      </c>
      <c r="I142" s="66"/>
    </row>
    <row r="143" spans="1:9" ht="12.75" customHeight="1" x14ac:dyDescent="0.2">
      <c r="B143" s="81" t="s">
        <v>77</v>
      </c>
      <c r="C143" s="82" t="s">
        <v>140</v>
      </c>
      <c r="D143" s="83" t="s">
        <v>29</v>
      </c>
      <c r="E143" s="106">
        <v>1</v>
      </c>
      <c r="F143" s="138"/>
      <c r="G143" s="84">
        <f t="shared" si="20"/>
        <v>0</v>
      </c>
      <c r="I143" s="66"/>
    </row>
    <row r="144" spans="1:9" ht="12.75" customHeight="1" x14ac:dyDescent="0.2">
      <c r="B144" s="81" t="s">
        <v>141</v>
      </c>
      <c r="C144" s="82" t="s">
        <v>142</v>
      </c>
      <c r="D144" s="83" t="s">
        <v>29</v>
      </c>
      <c r="E144" s="106">
        <v>1</v>
      </c>
      <c r="F144" s="138"/>
      <c r="G144" s="84">
        <f t="shared" si="20"/>
        <v>0</v>
      </c>
      <c r="I144" s="66"/>
    </row>
    <row r="145" spans="1:9" ht="12.75" customHeight="1" x14ac:dyDescent="0.2">
      <c r="B145" s="81" t="s">
        <v>143</v>
      </c>
      <c r="C145" s="82" t="s">
        <v>144</v>
      </c>
      <c r="D145" s="83" t="s">
        <v>11</v>
      </c>
      <c r="E145" s="106">
        <v>8</v>
      </c>
      <c r="F145" s="138"/>
      <c r="G145" s="84">
        <f t="shared" si="20"/>
        <v>0</v>
      </c>
      <c r="I145" s="66"/>
    </row>
    <row r="146" spans="1:9" ht="12.75" customHeight="1" x14ac:dyDescent="0.2">
      <c r="B146" s="81" t="s">
        <v>145</v>
      </c>
      <c r="C146" s="82" t="s">
        <v>146</v>
      </c>
      <c r="D146" s="83" t="s">
        <v>11</v>
      </c>
      <c r="E146" s="106">
        <v>8</v>
      </c>
      <c r="F146" s="138"/>
      <c r="G146" s="84">
        <f t="shared" si="20"/>
        <v>0</v>
      </c>
      <c r="I146" s="66"/>
    </row>
    <row r="147" spans="1:9" ht="12.75" customHeight="1" x14ac:dyDescent="0.2">
      <c r="B147" s="81" t="s">
        <v>147</v>
      </c>
      <c r="C147" s="82" t="s">
        <v>148</v>
      </c>
      <c r="D147" s="83" t="s">
        <v>54</v>
      </c>
      <c r="E147" s="106">
        <v>15</v>
      </c>
      <c r="F147" s="138"/>
      <c r="G147" s="84">
        <f t="shared" si="20"/>
        <v>0</v>
      </c>
      <c r="I147" s="66"/>
    </row>
    <row r="148" spans="1:9" ht="12.75" customHeight="1" x14ac:dyDescent="0.2">
      <c r="B148" s="81" t="s">
        <v>149</v>
      </c>
      <c r="C148" s="82" t="s">
        <v>150</v>
      </c>
      <c r="D148" s="83" t="s">
        <v>29</v>
      </c>
      <c r="E148" s="106">
        <v>3</v>
      </c>
      <c r="F148" s="138"/>
      <c r="G148" s="84">
        <f t="shared" si="20"/>
        <v>0</v>
      </c>
      <c r="I148" s="66"/>
    </row>
    <row r="149" spans="1:9" ht="12.75" customHeight="1" x14ac:dyDescent="0.2">
      <c r="B149" s="81" t="s">
        <v>151</v>
      </c>
      <c r="C149" s="82" t="s">
        <v>152</v>
      </c>
      <c r="D149" s="83" t="s">
        <v>63</v>
      </c>
      <c r="E149" s="106">
        <v>1</v>
      </c>
      <c r="F149" s="138"/>
      <c r="G149" s="84">
        <f t="shared" si="20"/>
        <v>0</v>
      </c>
      <c r="I149" s="66"/>
    </row>
    <row r="150" spans="1:9" ht="12.75" customHeight="1" x14ac:dyDescent="0.2">
      <c r="B150" s="81">
        <v>998722311</v>
      </c>
      <c r="C150" s="82" t="s">
        <v>153</v>
      </c>
      <c r="D150" s="83" t="s">
        <v>4</v>
      </c>
      <c r="E150" s="106">
        <v>1.02</v>
      </c>
      <c r="F150" s="139"/>
      <c r="G150" s="84">
        <f>ROUND(E150*SUM(G130:G149)/100,1)</f>
        <v>0</v>
      </c>
      <c r="H150"/>
    </row>
    <row r="151" spans="1:9" ht="12.75" customHeight="1" x14ac:dyDescent="0.2">
      <c r="A151" s="17"/>
      <c r="B151" s="130"/>
      <c r="C151" s="117"/>
      <c r="D151" s="112"/>
      <c r="E151" s="131"/>
      <c r="F151" s="93"/>
      <c r="G151" s="13"/>
      <c r="H151"/>
    </row>
    <row r="152" spans="1:9" ht="12.75" customHeight="1" x14ac:dyDescent="0.2">
      <c r="A152" s="17"/>
      <c r="B152" s="130"/>
      <c r="C152" s="117"/>
      <c r="D152" s="112"/>
      <c r="E152" s="131"/>
      <c r="F152" s="93"/>
      <c r="G152" s="13"/>
      <c r="H152"/>
    </row>
    <row r="153" spans="1:9" ht="15.75" x14ac:dyDescent="0.25">
      <c r="A153" s="10" t="s">
        <v>2</v>
      </c>
      <c r="B153" s="126" t="s">
        <v>22</v>
      </c>
      <c r="C153" s="77" t="s">
        <v>51</v>
      </c>
      <c r="D153" s="118"/>
      <c r="E153" s="123"/>
      <c r="F153" s="86"/>
      <c r="G153" s="57">
        <f>SUM(G154:G154)</f>
        <v>0</v>
      </c>
      <c r="H153"/>
    </row>
    <row r="154" spans="1:9" ht="25.5" x14ac:dyDescent="0.2">
      <c r="B154" s="81" t="s">
        <v>45</v>
      </c>
      <c r="C154" s="82" t="s">
        <v>55</v>
      </c>
      <c r="D154" s="83" t="s">
        <v>10</v>
      </c>
      <c r="E154" s="106">
        <v>1</v>
      </c>
      <c r="F154" s="87"/>
      <c r="G154" s="84">
        <f t="shared" ref="G154" si="21">E154*F154</f>
        <v>0</v>
      </c>
      <c r="H154"/>
    </row>
    <row r="155" spans="1:9" x14ac:dyDescent="0.2">
      <c r="A155" s="17"/>
      <c r="B155" s="130"/>
      <c r="C155" s="117"/>
      <c r="D155" s="112"/>
      <c r="E155" s="132"/>
      <c r="F155" s="93"/>
      <c r="G155" s="13"/>
      <c r="H155"/>
    </row>
    <row r="156" spans="1:9" x14ac:dyDescent="0.2">
      <c r="A156" s="17"/>
      <c r="B156" s="130"/>
      <c r="C156" s="117"/>
      <c r="D156" s="112"/>
      <c r="E156" s="132"/>
      <c r="F156" s="93"/>
      <c r="G156" s="13"/>
      <c r="H156"/>
    </row>
    <row r="157" spans="1:9" ht="15.75" x14ac:dyDescent="0.25">
      <c r="A157" s="17"/>
      <c r="B157" s="108" t="s">
        <v>57</v>
      </c>
      <c r="C157" s="117"/>
      <c r="D157" s="112"/>
      <c r="E157" s="132"/>
      <c r="F157" s="93"/>
      <c r="G157" s="13"/>
      <c r="H157"/>
    </row>
    <row r="158" spans="1:9" ht="15.75" x14ac:dyDescent="0.25">
      <c r="A158" s="17"/>
      <c r="B158" s="108" t="s">
        <v>58</v>
      </c>
      <c r="C158" s="117"/>
      <c r="D158" s="112"/>
      <c r="E158" s="132"/>
      <c r="F158" s="93"/>
      <c r="G158" s="13"/>
      <c r="H158"/>
    </row>
    <row r="159" spans="1:9" ht="15.75" x14ac:dyDescent="0.2">
      <c r="A159" s="17"/>
      <c r="B159" s="109" t="s">
        <v>59</v>
      </c>
      <c r="C159" s="117"/>
      <c r="D159" s="112"/>
      <c r="E159" s="132"/>
      <c r="F159" s="93"/>
      <c r="G159" s="13"/>
      <c r="H159"/>
    </row>
    <row r="160" spans="1:9" x14ac:dyDescent="0.2">
      <c r="B160" s="113"/>
      <c r="C160" s="117"/>
      <c r="D160" s="112"/>
      <c r="E160" s="133"/>
    </row>
    <row r="161" spans="2:8" x14ac:dyDescent="0.2">
      <c r="B161" s="113"/>
      <c r="C161" s="117"/>
      <c r="D161" s="112"/>
      <c r="E161" s="133"/>
    </row>
    <row r="162" spans="2:8" x14ac:dyDescent="0.2">
      <c r="B162" s="113"/>
      <c r="C162" s="117"/>
      <c r="D162" s="112"/>
      <c r="E162" s="133"/>
    </row>
    <row r="163" spans="2:8" x14ac:dyDescent="0.2">
      <c r="B163" s="113"/>
      <c r="C163" s="117"/>
      <c r="D163" s="112"/>
      <c r="E163" s="133"/>
    </row>
    <row r="164" spans="2:8" x14ac:dyDescent="0.2">
      <c r="B164" s="134" t="s">
        <v>227</v>
      </c>
      <c r="C164" s="135"/>
      <c r="D164" s="69" t="s">
        <v>7</v>
      </c>
      <c r="E164" s="15" t="s">
        <v>228</v>
      </c>
      <c r="G164" s="27"/>
      <c r="H164"/>
    </row>
    <row r="165" spans="2:8" x14ac:dyDescent="0.2">
      <c r="B165" s="72"/>
      <c r="C165" s="15"/>
      <c r="D165" s="15"/>
      <c r="E165" s="15" t="s">
        <v>3</v>
      </c>
      <c r="G165" s="35"/>
    </row>
    <row r="166" spans="2:8" ht="15.75" x14ac:dyDescent="0.25">
      <c r="B166" s="48"/>
      <c r="C166" s="136"/>
      <c r="D166" s="137"/>
      <c r="E166" s="137"/>
      <c r="F166" s="94"/>
      <c r="G166" s="35"/>
    </row>
    <row r="167" spans="2:8" ht="15.75" x14ac:dyDescent="0.25">
      <c r="B167" s="48"/>
      <c r="C167" s="136"/>
      <c r="D167" s="137"/>
      <c r="E167" s="137"/>
      <c r="F167" s="94"/>
      <c r="G167" s="35"/>
    </row>
    <row r="168" spans="2:8" ht="15.75" x14ac:dyDescent="0.25">
      <c r="B168" s="48"/>
      <c r="C168" s="136"/>
      <c r="D168" s="137"/>
      <c r="E168" s="137"/>
      <c r="F168" s="94"/>
      <c r="G168" s="35"/>
    </row>
    <row r="169" spans="2:8" ht="15.75" x14ac:dyDescent="0.25">
      <c r="B169" s="48"/>
      <c r="C169" s="136"/>
      <c r="D169" s="137"/>
      <c r="E169" s="137"/>
      <c r="F169" s="94"/>
      <c r="G169" s="35"/>
    </row>
    <row r="170" spans="2:8" ht="13.5" customHeight="1" x14ac:dyDescent="0.25">
      <c r="B170" s="48"/>
      <c r="C170" s="136"/>
      <c r="D170" s="137"/>
      <c r="E170" s="137"/>
      <c r="F170" s="94"/>
      <c r="G170" s="35"/>
    </row>
    <row r="171" spans="2:8" ht="15.75" x14ac:dyDescent="0.25">
      <c r="B171" s="48"/>
      <c r="C171" s="136"/>
      <c r="D171" s="137"/>
      <c r="E171" s="137"/>
      <c r="F171" s="94"/>
      <c r="G171" s="35"/>
    </row>
    <row r="172" spans="2:8" ht="15.75" x14ac:dyDescent="0.25">
      <c r="B172" s="48"/>
      <c r="C172" s="136"/>
      <c r="D172" s="137"/>
      <c r="E172" s="137"/>
      <c r="F172" s="94"/>
      <c r="G172" s="35"/>
    </row>
    <row r="173" spans="2:8" ht="13.5" customHeight="1" x14ac:dyDescent="0.25">
      <c r="B173" s="48"/>
      <c r="C173" s="136"/>
      <c r="D173" s="137"/>
      <c r="E173" s="137"/>
      <c r="F173" s="94"/>
      <c r="G173" s="35"/>
    </row>
    <row r="174" spans="2:8" ht="15.75" x14ac:dyDescent="0.25">
      <c r="B174" s="48"/>
      <c r="C174" s="136"/>
      <c r="D174" s="137"/>
      <c r="E174" s="137"/>
      <c r="F174" s="94"/>
      <c r="G174" s="35"/>
    </row>
    <row r="175" spans="2:8" ht="15.75" x14ac:dyDescent="0.25">
      <c r="B175" s="48"/>
      <c r="C175" s="136"/>
      <c r="D175" s="137"/>
      <c r="E175" s="137"/>
      <c r="F175" s="94"/>
      <c r="G175" s="35"/>
    </row>
    <row r="176" spans="2:8" ht="15.75" x14ac:dyDescent="0.25">
      <c r="B176" s="48"/>
      <c r="C176" s="136"/>
      <c r="D176" s="137"/>
      <c r="E176" s="137"/>
      <c r="F176" s="94"/>
      <c r="G176" s="35"/>
    </row>
    <row r="177" spans="2:7" ht="15.75" x14ac:dyDescent="0.25">
      <c r="B177" s="48"/>
      <c r="C177" s="136"/>
      <c r="D177" s="137"/>
      <c r="E177" s="137"/>
      <c r="F177" s="94"/>
      <c r="G177" s="35"/>
    </row>
    <row r="178" spans="2:7" ht="15.75" x14ac:dyDescent="0.25">
      <c r="B178" s="48"/>
      <c r="C178" s="136"/>
      <c r="D178" s="137"/>
      <c r="E178" s="137"/>
      <c r="F178" s="94"/>
      <c r="G178" s="35"/>
    </row>
    <row r="179" spans="2:7" ht="15.75" x14ac:dyDescent="0.25">
      <c r="B179" s="48"/>
      <c r="C179" s="136"/>
      <c r="D179" s="137"/>
      <c r="E179" s="137"/>
      <c r="F179" s="94"/>
      <c r="G179" s="35"/>
    </row>
    <row r="180" spans="2:7" ht="15.75" x14ac:dyDescent="0.25">
      <c r="B180" s="48"/>
      <c r="C180" s="136"/>
      <c r="D180" s="137"/>
      <c r="E180" s="137"/>
      <c r="F180" s="94"/>
      <c r="G180" s="35"/>
    </row>
    <row r="181" spans="2:7" ht="15.75" x14ac:dyDescent="0.25">
      <c r="B181" s="39"/>
      <c r="C181" s="136"/>
      <c r="D181" s="137"/>
      <c r="E181" s="137"/>
      <c r="F181" s="94"/>
      <c r="G181" s="35"/>
    </row>
    <row r="182" spans="2:7" ht="15.75" x14ac:dyDescent="0.25">
      <c r="B182" s="39"/>
      <c r="C182" s="136"/>
      <c r="D182" s="137"/>
      <c r="E182" s="137"/>
      <c r="F182" s="94"/>
      <c r="G182" s="35"/>
    </row>
    <row r="183" spans="2:7" ht="15.75" x14ac:dyDescent="0.25">
      <c r="B183" s="39"/>
      <c r="C183" s="136"/>
      <c r="D183" s="137"/>
      <c r="E183" s="137"/>
      <c r="F183" s="94"/>
      <c r="G183" s="35"/>
    </row>
    <row r="184" spans="2:7" ht="15.75" x14ac:dyDescent="0.25">
      <c r="B184" s="39"/>
      <c r="C184" s="136"/>
      <c r="D184" s="137"/>
      <c r="E184" s="137"/>
      <c r="F184" s="94"/>
      <c r="G184" s="35"/>
    </row>
    <row r="185" spans="2:7" ht="13.5" customHeight="1" x14ac:dyDescent="0.25">
      <c r="B185" s="39"/>
      <c r="C185" s="136"/>
      <c r="D185" s="137"/>
      <c r="E185" s="137"/>
      <c r="F185" s="94"/>
      <c r="G185" s="35"/>
    </row>
    <row r="186" spans="2:7" ht="15.75" x14ac:dyDescent="0.25">
      <c r="B186" s="39"/>
      <c r="C186" s="136"/>
      <c r="D186" s="137"/>
      <c r="E186" s="137"/>
      <c r="F186" s="94"/>
      <c r="G186" s="35"/>
    </row>
    <row r="187" spans="2:7" ht="15.75" x14ac:dyDescent="0.25">
      <c r="B187" s="39"/>
      <c r="C187" s="136"/>
      <c r="D187" s="137"/>
      <c r="E187" s="137"/>
      <c r="F187" s="94"/>
      <c r="G187" s="35"/>
    </row>
    <row r="188" spans="2:7" ht="13.5" customHeight="1" x14ac:dyDescent="0.25">
      <c r="B188" s="39"/>
      <c r="C188" s="136"/>
      <c r="D188" s="137"/>
      <c r="E188" s="137"/>
      <c r="F188" s="94"/>
      <c r="G188" s="35"/>
    </row>
    <row r="189" spans="2:7" ht="15.75" x14ac:dyDescent="0.25">
      <c r="B189" s="39"/>
      <c r="C189" s="136"/>
      <c r="D189" s="137"/>
      <c r="E189" s="137"/>
      <c r="F189" s="94"/>
      <c r="G189" s="35"/>
    </row>
    <row r="190" spans="2:7" ht="15.75" x14ac:dyDescent="0.25">
      <c r="B190" s="39"/>
      <c r="C190" s="136"/>
      <c r="D190" s="137"/>
      <c r="E190" s="137"/>
      <c r="F190" s="94"/>
      <c r="G190" s="35"/>
    </row>
    <row r="191" spans="2:7" ht="13.5" customHeight="1" x14ac:dyDescent="0.25">
      <c r="B191" s="39"/>
      <c r="C191" s="136"/>
      <c r="D191" s="137"/>
      <c r="E191" s="137"/>
      <c r="F191" s="94"/>
      <c r="G191" s="35"/>
    </row>
    <row r="192" spans="2:7" ht="13.5" customHeight="1" x14ac:dyDescent="0.25">
      <c r="B192" s="39"/>
      <c r="C192" s="136"/>
      <c r="D192" s="137"/>
      <c r="E192" s="137"/>
      <c r="F192" s="94"/>
      <c r="G192" s="35"/>
    </row>
    <row r="193" spans="2:13" ht="15.75" x14ac:dyDescent="0.25">
      <c r="B193" s="39"/>
      <c r="C193" s="136"/>
      <c r="D193" s="137"/>
      <c r="E193" s="137"/>
      <c r="F193" s="94"/>
      <c r="G193" s="35"/>
    </row>
    <row r="194" spans="2:13" ht="15.75" x14ac:dyDescent="0.25">
      <c r="B194" s="39"/>
      <c r="C194" s="136"/>
      <c r="D194" s="137"/>
      <c r="E194" s="137"/>
      <c r="F194" s="94"/>
      <c r="G194" s="35"/>
    </row>
    <row r="195" spans="2:13" ht="16.5" customHeight="1" x14ac:dyDescent="0.25">
      <c r="B195" s="39"/>
      <c r="C195" s="136"/>
      <c r="D195" s="137"/>
      <c r="E195" s="137"/>
      <c r="F195" s="94"/>
      <c r="G195" s="35"/>
      <c r="J195" s="7"/>
      <c r="K195" s="7"/>
      <c r="L195" s="7"/>
      <c r="M195" s="7"/>
    </row>
    <row r="196" spans="2:13" ht="16.5" customHeight="1" x14ac:dyDescent="0.25">
      <c r="B196" s="39"/>
      <c r="C196" s="136"/>
      <c r="D196" s="137"/>
      <c r="E196" s="137"/>
      <c r="F196" s="94"/>
      <c r="G196" s="35"/>
      <c r="J196" s="7"/>
      <c r="K196" s="7"/>
      <c r="L196" s="7"/>
      <c r="M196" s="7"/>
    </row>
    <row r="197" spans="2:13" ht="16.5" customHeight="1" x14ac:dyDescent="0.25">
      <c r="B197" s="39"/>
      <c r="C197" s="136"/>
      <c r="D197" s="137"/>
      <c r="E197" s="137"/>
      <c r="F197" s="94"/>
      <c r="G197" s="35"/>
      <c r="J197" s="7"/>
      <c r="K197" s="7"/>
      <c r="L197" s="7"/>
      <c r="M197" s="7"/>
    </row>
    <row r="198" spans="2:13" ht="16.5" customHeight="1" x14ac:dyDescent="0.25">
      <c r="B198" s="39"/>
      <c r="C198" s="136"/>
      <c r="D198" s="137"/>
      <c r="E198" s="137"/>
      <c r="F198" s="94"/>
      <c r="G198" s="35"/>
      <c r="J198" s="7"/>
      <c r="K198" s="7"/>
      <c r="L198" s="7"/>
      <c r="M198" s="7"/>
    </row>
    <row r="199" spans="2:13" ht="16.5" customHeight="1" x14ac:dyDescent="0.25">
      <c r="B199" s="39"/>
      <c r="C199" s="136"/>
      <c r="D199" s="137"/>
      <c r="E199" s="137"/>
      <c r="F199" s="94"/>
      <c r="G199" s="35"/>
      <c r="J199" s="7"/>
      <c r="K199" s="7"/>
      <c r="L199" s="7"/>
      <c r="M199" s="7"/>
    </row>
    <row r="200" spans="2:13" ht="16.5" customHeight="1" x14ac:dyDescent="0.25">
      <c r="B200" s="39"/>
      <c r="C200" s="136"/>
      <c r="D200" s="137"/>
      <c r="E200" s="137"/>
      <c r="F200" s="94"/>
      <c r="G200" s="35"/>
      <c r="J200" s="7"/>
      <c r="K200" s="7"/>
      <c r="L200" s="7"/>
      <c r="M200" s="7"/>
    </row>
    <row r="201" spans="2:13" ht="16.5" customHeight="1" x14ac:dyDescent="0.25">
      <c r="B201" s="39"/>
      <c r="C201" s="136"/>
      <c r="D201" s="137"/>
      <c r="E201" s="137"/>
      <c r="F201" s="94"/>
      <c r="G201" s="35"/>
      <c r="J201" s="7"/>
      <c r="K201" s="7"/>
      <c r="L201" s="7"/>
      <c r="M201" s="7"/>
    </row>
    <row r="202" spans="2:13" ht="16.5" customHeight="1" x14ac:dyDescent="0.25">
      <c r="B202" s="39"/>
      <c r="C202" s="136"/>
      <c r="D202" s="137"/>
      <c r="E202" s="137"/>
      <c r="F202" s="94"/>
      <c r="G202" s="35"/>
      <c r="J202" s="7"/>
      <c r="K202" s="7"/>
      <c r="L202" s="7"/>
      <c r="M202" s="7"/>
    </row>
    <row r="203" spans="2:13" ht="16.5" customHeight="1" x14ac:dyDescent="0.25">
      <c r="B203" s="39"/>
      <c r="C203" s="136"/>
      <c r="D203" s="137"/>
      <c r="E203" s="137"/>
      <c r="F203" s="94"/>
      <c r="G203" s="35"/>
      <c r="J203" s="7"/>
      <c r="K203" s="7"/>
      <c r="L203" s="7"/>
      <c r="M203" s="7"/>
    </row>
    <row r="204" spans="2:13" ht="16.5" customHeight="1" x14ac:dyDescent="0.25">
      <c r="B204" s="39"/>
      <c r="C204" s="136"/>
      <c r="D204" s="137"/>
      <c r="E204" s="137"/>
      <c r="F204" s="94"/>
      <c r="G204" s="35"/>
      <c r="J204" s="7"/>
      <c r="K204" s="7"/>
      <c r="L204" s="7"/>
      <c r="M204" s="7"/>
    </row>
    <row r="205" spans="2:13" ht="16.5" customHeight="1" x14ac:dyDescent="0.25">
      <c r="B205" s="39"/>
      <c r="C205" s="136"/>
      <c r="D205" s="137"/>
      <c r="E205" s="137"/>
      <c r="F205" s="94"/>
      <c r="G205" s="35"/>
      <c r="J205" s="7"/>
      <c r="K205" s="7"/>
      <c r="L205" s="7"/>
      <c r="M205" s="7"/>
    </row>
    <row r="206" spans="2:13" ht="16.5" customHeight="1" x14ac:dyDescent="0.25">
      <c r="B206" s="39"/>
      <c r="C206" s="136"/>
      <c r="D206" s="137"/>
      <c r="E206" s="137"/>
      <c r="F206" s="94"/>
      <c r="G206" s="35"/>
      <c r="J206" s="7"/>
      <c r="K206" s="7"/>
      <c r="L206" s="7"/>
      <c r="M206" s="7"/>
    </row>
    <row r="207" spans="2:13" ht="16.5" customHeight="1" x14ac:dyDescent="0.25">
      <c r="B207" s="39"/>
      <c r="C207" s="136"/>
      <c r="D207" s="137"/>
      <c r="E207" s="137"/>
      <c r="F207" s="94"/>
      <c r="G207" s="35"/>
      <c r="J207" s="7"/>
      <c r="K207" s="7"/>
      <c r="L207" s="7"/>
      <c r="M207" s="7"/>
    </row>
    <row r="208" spans="2:13" ht="16.5" customHeight="1" x14ac:dyDescent="0.25">
      <c r="B208" s="39"/>
      <c r="C208" s="136"/>
      <c r="D208" s="112"/>
      <c r="E208" s="137"/>
      <c r="F208" s="94"/>
      <c r="G208" s="35"/>
      <c r="J208" s="7"/>
      <c r="K208" s="7"/>
      <c r="L208" s="7"/>
      <c r="M208" s="7"/>
    </row>
    <row r="209" spans="2:13" ht="16.5" customHeight="1" x14ac:dyDescent="0.2">
      <c r="B209" s="113"/>
      <c r="C209" s="117"/>
      <c r="D209" s="112"/>
      <c r="E209" s="133"/>
      <c r="J209" s="7"/>
      <c r="K209" s="7"/>
      <c r="L209" s="7"/>
      <c r="M209" s="7"/>
    </row>
    <row r="210" spans="2:13" ht="16.5" customHeight="1" x14ac:dyDescent="0.2">
      <c r="B210" s="113"/>
      <c r="C210" s="117"/>
      <c r="D210" s="112"/>
      <c r="E210" s="133"/>
      <c r="J210" s="7"/>
      <c r="K210" s="7"/>
      <c r="L210" s="7"/>
      <c r="M210" s="7"/>
    </row>
    <row r="211" spans="2:13" ht="16.5" customHeight="1" x14ac:dyDescent="0.2">
      <c r="B211" s="113"/>
      <c r="C211" s="117"/>
      <c r="D211" s="112"/>
      <c r="E211" s="133"/>
      <c r="J211" s="7"/>
      <c r="K211" s="7"/>
      <c r="L211" s="7"/>
      <c r="M211" s="7"/>
    </row>
    <row r="212" spans="2:13" ht="16.5" customHeight="1" x14ac:dyDescent="0.2">
      <c r="B212" s="113"/>
      <c r="C212" s="117"/>
      <c r="D212" s="112"/>
      <c r="E212" s="133"/>
      <c r="J212" s="7"/>
      <c r="K212" s="7"/>
      <c r="L212" s="7"/>
      <c r="M212" s="7"/>
    </row>
    <row r="213" spans="2:13" ht="16.5" customHeight="1" x14ac:dyDescent="0.2">
      <c r="B213" s="113"/>
      <c r="C213" s="117"/>
      <c r="D213" s="112"/>
      <c r="E213" s="133"/>
      <c r="J213" s="7"/>
      <c r="K213" s="7"/>
      <c r="L213" s="7"/>
      <c r="M213" s="7"/>
    </row>
    <row r="214" spans="2:13" ht="16.5" customHeight="1" x14ac:dyDescent="0.2">
      <c r="B214" s="113"/>
      <c r="C214" s="117"/>
      <c r="D214" s="112"/>
      <c r="E214" s="133"/>
      <c r="J214" s="7"/>
      <c r="K214" s="7"/>
      <c r="L214" s="7"/>
      <c r="M214" s="7"/>
    </row>
    <row r="215" spans="2:13" ht="16.5" customHeight="1" x14ac:dyDescent="0.2">
      <c r="B215" s="113"/>
      <c r="C215" s="117"/>
      <c r="D215" s="112"/>
      <c r="E215" s="133"/>
      <c r="J215" s="7"/>
      <c r="K215" s="7"/>
      <c r="L215" s="7"/>
      <c r="M215" s="7"/>
    </row>
    <row r="216" spans="2:13" ht="16.5" customHeight="1" x14ac:dyDescent="0.2">
      <c r="B216" s="113"/>
      <c r="C216" s="117"/>
      <c r="D216" s="112"/>
      <c r="E216" s="133"/>
      <c r="J216" s="7"/>
      <c r="K216" s="7"/>
      <c r="L216" s="7"/>
      <c r="M216" s="7"/>
    </row>
    <row r="217" spans="2:13" ht="16.5" customHeight="1" x14ac:dyDescent="0.2">
      <c r="B217" s="113"/>
      <c r="C217" s="117"/>
      <c r="D217" s="112"/>
      <c r="E217" s="133"/>
      <c r="J217" s="7"/>
      <c r="K217" s="7"/>
      <c r="L217" s="7"/>
      <c r="M217" s="7"/>
    </row>
    <row r="218" spans="2:13" ht="16.5" customHeight="1" x14ac:dyDescent="0.2">
      <c r="B218" s="113"/>
      <c r="C218" s="117"/>
      <c r="D218" s="112"/>
      <c r="E218" s="133"/>
      <c r="J218" s="7"/>
      <c r="K218" s="7"/>
      <c r="L218" s="7"/>
      <c r="M218" s="7"/>
    </row>
    <row r="219" spans="2:13" ht="16.5" customHeight="1" x14ac:dyDescent="0.2">
      <c r="B219" s="113"/>
      <c r="C219" s="117"/>
      <c r="D219" s="112"/>
      <c r="E219" s="133"/>
      <c r="J219" s="7"/>
      <c r="K219" s="7"/>
      <c r="L219" s="7"/>
      <c r="M219" s="7"/>
    </row>
    <row r="220" spans="2:13" ht="16.5" customHeight="1" x14ac:dyDescent="0.2">
      <c r="B220" s="113"/>
      <c r="C220" s="117"/>
      <c r="D220" s="112"/>
      <c r="E220" s="133"/>
      <c r="J220" s="7"/>
      <c r="K220" s="7"/>
      <c r="L220" s="7"/>
      <c r="M220" s="7"/>
    </row>
    <row r="221" spans="2:13" ht="16.5" customHeight="1" x14ac:dyDescent="0.2">
      <c r="B221" s="113"/>
      <c r="C221" s="117"/>
      <c r="D221" s="112"/>
      <c r="E221" s="133"/>
      <c r="J221" s="7"/>
      <c r="K221" s="7"/>
      <c r="L221" s="7"/>
      <c r="M221" s="7"/>
    </row>
    <row r="222" spans="2:13" ht="16.5" customHeight="1" x14ac:dyDescent="0.2">
      <c r="B222" s="113"/>
      <c r="C222" s="117"/>
      <c r="D222" s="112"/>
      <c r="E222" s="133"/>
      <c r="J222" s="7"/>
      <c r="K222" s="7"/>
      <c r="L222" s="7"/>
      <c r="M222" s="7"/>
    </row>
    <row r="223" spans="2:13" ht="16.5" customHeight="1" x14ac:dyDescent="0.2">
      <c r="B223" s="113"/>
      <c r="C223" s="117"/>
      <c r="D223" s="112"/>
      <c r="E223" s="133"/>
      <c r="J223" s="7"/>
      <c r="K223" s="7"/>
      <c r="L223" s="7"/>
      <c r="M223" s="7"/>
    </row>
    <row r="224" spans="2:13" ht="16.5" customHeight="1" x14ac:dyDescent="0.2">
      <c r="B224" s="113"/>
      <c r="C224" s="117"/>
      <c r="D224" s="112"/>
      <c r="E224" s="133"/>
      <c r="J224" s="7"/>
      <c r="K224" s="7"/>
      <c r="L224" s="7"/>
      <c r="M224" s="7"/>
    </row>
    <row r="225" spans="2:13" ht="16.5" customHeight="1" x14ac:dyDescent="0.2">
      <c r="B225" s="113"/>
      <c r="C225" s="117"/>
      <c r="D225" s="112"/>
      <c r="E225" s="133"/>
      <c r="J225" s="7"/>
      <c r="K225" s="7"/>
      <c r="L225" s="7"/>
      <c r="M225" s="7"/>
    </row>
    <row r="226" spans="2:13" ht="16.5" customHeight="1" x14ac:dyDescent="0.2">
      <c r="B226" s="113"/>
      <c r="C226" s="117"/>
      <c r="D226" s="112"/>
      <c r="E226" s="133"/>
      <c r="J226" s="7"/>
      <c r="K226" s="7"/>
      <c r="L226" s="7"/>
      <c r="M226" s="7"/>
    </row>
    <row r="227" spans="2:13" ht="16.5" customHeight="1" x14ac:dyDescent="0.2">
      <c r="B227" s="113"/>
      <c r="C227" s="117"/>
      <c r="D227" s="112"/>
      <c r="E227" s="133"/>
      <c r="J227" s="7"/>
      <c r="K227" s="7"/>
      <c r="L227" s="7"/>
      <c r="M227" s="7"/>
    </row>
    <row r="228" spans="2:13" ht="16.5" customHeight="1" x14ac:dyDescent="0.2">
      <c r="B228" s="113"/>
      <c r="C228" s="117"/>
      <c r="D228" s="112"/>
      <c r="E228" s="133"/>
      <c r="J228" s="7"/>
      <c r="K228" s="7"/>
      <c r="L228" s="7"/>
      <c r="M228" s="7"/>
    </row>
    <row r="229" spans="2:13" ht="16.5" customHeight="1" x14ac:dyDescent="0.2">
      <c r="B229" s="113"/>
      <c r="C229" s="117"/>
      <c r="D229" s="112"/>
      <c r="E229" s="133"/>
      <c r="J229" s="7"/>
      <c r="K229" s="7"/>
      <c r="L229" s="7"/>
      <c r="M229" s="7"/>
    </row>
    <row r="230" spans="2:13" ht="16.5" customHeight="1" x14ac:dyDescent="0.2">
      <c r="B230" s="113"/>
      <c r="C230" s="117"/>
      <c r="D230" s="112"/>
      <c r="E230" s="133"/>
      <c r="J230" s="7"/>
      <c r="K230" s="7"/>
      <c r="L230" s="7"/>
      <c r="M230" s="7"/>
    </row>
    <row r="231" spans="2:13" ht="16.5" customHeight="1" x14ac:dyDescent="0.2">
      <c r="B231" s="113"/>
      <c r="C231" s="117"/>
      <c r="D231" s="112"/>
      <c r="E231" s="133"/>
      <c r="J231" s="7"/>
      <c r="K231" s="7"/>
      <c r="L231" s="7"/>
      <c r="M231" s="7"/>
    </row>
    <row r="232" spans="2:13" ht="16.5" customHeight="1" x14ac:dyDescent="0.2">
      <c r="B232" s="113"/>
      <c r="C232" s="117"/>
      <c r="D232" s="112"/>
      <c r="E232" s="133"/>
      <c r="J232" s="7"/>
      <c r="K232" s="7"/>
      <c r="L232" s="7"/>
      <c r="M232" s="7"/>
    </row>
    <row r="233" spans="2:13" ht="16.5" customHeight="1" x14ac:dyDescent="0.2">
      <c r="B233" s="113"/>
      <c r="C233" s="117"/>
      <c r="D233" s="112"/>
      <c r="E233" s="133"/>
      <c r="J233" s="7"/>
      <c r="K233" s="7"/>
      <c r="L233" s="7"/>
      <c r="M233" s="7"/>
    </row>
    <row r="234" spans="2:13" ht="16.5" customHeight="1" x14ac:dyDescent="0.2">
      <c r="B234" s="113"/>
      <c r="C234" s="117"/>
      <c r="D234" s="112"/>
      <c r="E234" s="133"/>
      <c r="J234" s="7"/>
      <c r="K234" s="7"/>
      <c r="L234" s="7"/>
      <c r="M234" s="7"/>
    </row>
    <row r="235" spans="2:13" ht="16.5" customHeight="1" x14ac:dyDescent="0.2">
      <c r="B235" s="113"/>
      <c r="C235" s="117"/>
      <c r="D235" s="112"/>
      <c r="E235" s="133"/>
      <c r="J235" s="7"/>
      <c r="K235" s="7"/>
      <c r="L235" s="7"/>
      <c r="M235" s="7"/>
    </row>
    <row r="236" spans="2:13" ht="16.5" customHeight="1" x14ac:dyDescent="0.2">
      <c r="B236" s="113"/>
      <c r="C236" s="117"/>
      <c r="D236" s="112"/>
      <c r="E236" s="133"/>
      <c r="J236" s="7"/>
      <c r="K236" s="7"/>
      <c r="L236" s="7"/>
      <c r="M236" s="7"/>
    </row>
    <row r="237" spans="2:13" ht="16.5" customHeight="1" x14ac:dyDescent="0.2">
      <c r="B237" s="113"/>
      <c r="C237" s="117"/>
      <c r="D237" s="112"/>
      <c r="E237" s="133"/>
      <c r="J237" s="7"/>
      <c r="K237" s="7"/>
      <c r="L237" s="7"/>
      <c r="M237" s="7"/>
    </row>
    <row r="238" spans="2:13" ht="16.5" customHeight="1" x14ac:dyDescent="0.2">
      <c r="B238" s="113"/>
      <c r="C238" s="117"/>
      <c r="D238" s="112"/>
      <c r="E238" s="133"/>
      <c r="J238" s="7"/>
      <c r="K238" s="7"/>
      <c r="L238" s="7"/>
      <c r="M238" s="7"/>
    </row>
    <row r="239" spans="2:13" x14ac:dyDescent="0.2">
      <c r="B239" s="113"/>
      <c r="C239" s="117"/>
      <c r="D239" s="112"/>
      <c r="E239" s="133"/>
    </row>
    <row r="240" spans="2:13" x14ac:dyDescent="0.2">
      <c r="B240" s="113"/>
      <c r="C240" s="117"/>
      <c r="D240" s="112"/>
      <c r="E240" s="133"/>
    </row>
    <row r="241" spans="2:5" x14ac:dyDescent="0.2">
      <c r="B241" s="113"/>
      <c r="C241" s="117"/>
      <c r="D241" s="112"/>
      <c r="E241" s="133"/>
    </row>
    <row r="242" spans="2:5" x14ac:dyDescent="0.2">
      <c r="B242" s="113"/>
      <c r="C242" s="117"/>
      <c r="D242" s="112"/>
      <c r="E242" s="133"/>
    </row>
    <row r="243" spans="2:5" x14ac:dyDescent="0.2">
      <c r="B243" s="113"/>
      <c r="C243" s="117"/>
      <c r="D243" s="112"/>
      <c r="E243" s="133"/>
    </row>
    <row r="244" spans="2:5" x14ac:dyDescent="0.2">
      <c r="B244" s="113"/>
      <c r="C244" s="117"/>
      <c r="D244" s="112"/>
      <c r="E244" s="133"/>
    </row>
    <row r="245" spans="2:5" x14ac:dyDescent="0.2">
      <c r="B245" s="113"/>
      <c r="C245" s="117"/>
      <c r="D245" s="112"/>
      <c r="E245" s="133"/>
    </row>
    <row r="246" spans="2:5" x14ac:dyDescent="0.2">
      <c r="B246" s="113"/>
      <c r="C246" s="117"/>
      <c r="D246" s="112"/>
      <c r="E246" s="133"/>
    </row>
    <row r="247" spans="2:5" x14ac:dyDescent="0.2">
      <c r="B247" s="113"/>
      <c r="C247" s="117"/>
      <c r="D247" s="112"/>
      <c r="E247" s="133"/>
    </row>
    <row r="248" spans="2:5" x14ac:dyDescent="0.2">
      <c r="B248" s="113"/>
      <c r="C248" s="117"/>
      <c r="D248" s="112"/>
      <c r="E248" s="133"/>
    </row>
    <row r="249" spans="2:5" x14ac:dyDescent="0.2">
      <c r="B249" s="113"/>
      <c r="C249" s="117"/>
      <c r="D249" s="112"/>
      <c r="E249" s="133"/>
    </row>
    <row r="250" spans="2:5" x14ac:dyDescent="0.2">
      <c r="B250" s="113"/>
      <c r="C250" s="117"/>
      <c r="D250" s="112"/>
      <c r="E250" s="133"/>
    </row>
  </sheetData>
  <mergeCells count="1">
    <mergeCell ref="C1:G1"/>
  </mergeCells>
  <phoneticPr fontId="12" type="noConversion"/>
  <conditionalFormatting sqref="E62 E17 E15 E96 E86:E89 E33:E34 E130:E149 E24:E25 E40:E41 E44:E46 E69 E72:E73 E78:E81 E84 E75 E50 E54:E56 E59 E52 E101:E108 E110:E111 E115">
    <cfRule type="expression" dxfId="264" priority="2754">
      <formula>IF(OR(ISBLANK(E15),ISBLANK(F15)),TRUE,FALSE)</formula>
    </cfRule>
  </conditionalFormatting>
  <conditionalFormatting sqref="C62 C17 C15 C33:C34 C130:C149 C24:C25 C40:C41 C44:C46 C69:C70 C72:C73 C78:C81 C84 C75 C50 C54:C56 C59 C52 C13 C101:C108 C110:C111 C115">
    <cfRule type="expression" dxfId="263" priority="2753">
      <formula>IF(OR(ISBLANK(E13),ISBLANK(F13)),TRUE,FALSE)</formula>
    </cfRule>
  </conditionalFormatting>
  <conditionalFormatting sqref="F62 F17 F86:F89 F33:F34 F130:F149 F24:F25 F40:F41 F44:F46 F69:F70 F72:F73 F78:F81 F83:F84 F75 F50 F54:F56 F59 F52 F15 F13 F101:F108 F110:F111 F115">
    <cfRule type="expression" dxfId="262" priority="2752">
      <formula>IF(OR(ISBLANK(E13),ISBLANK(F13)),TRUE,FALSE)</formula>
    </cfRule>
  </conditionalFormatting>
  <conditionalFormatting sqref="D62 D17 D86:D89 D33:D34 D130:D149 D24:D25 D44:D46 D69 D72:D73 D78:D81 D84 D75 D50 D54:D56 D59 D52 D15 D13 D101:D108 D110:D111 D115">
    <cfRule type="expression" dxfId="261" priority="2751">
      <formula>IF(OR(ISBLANK(E13),ISBLANK(F13)),TRUE,FALSE)</formula>
    </cfRule>
  </conditionalFormatting>
  <conditionalFormatting sqref="G62 G17 G32:G34 G119:G125 G130:G149 G24:G25 G40:G42 G69:G70 G78:G89 G75 G50 G54:G57 G59 G52 G15 G72:G73 G101:G108 G110:G111 G115 G154 G44:G46">
    <cfRule type="expression" dxfId="260" priority="2750">
      <formula>IF(OR(ISBLANK(E15),ISBLANK(F15)),TRUE,FALSE)</formula>
    </cfRule>
  </conditionalFormatting>
  <conditionalFormatting sqref="B62 B17 B33:B34 B135:B149 B24:B25 B40:B41 B44:B46 B69:B70 B72:B73 B78:B81 B84 B75 B50 B54:B56 B59 B52 B15 B101:B108 B110:B111 B115">
    <cfRule type="expression" dxfId="259" priority="2749">
      <formula>IF(OR(ISBLANK(E15),ISBLANK(F15)),TRUE,FALSE)</formula>
    </cfRule>
  </conditionalFormatting>
  <conditionalFormatting sqref="E18">
    <cfRule type="expression" dxfId="258" priority="2495">
      <formula>IF(OR(ISBLANK(E18),ISBLANK(F18)),TRUE,FALSE)</formula>
    </cfRule>
  </conditionalFormatting>
  <conditionalFormatting sqref="C18">
    <cfRule type="expression" dxfId="257" priority="2494">
      <formula>IF(OR(ISBLANK(E18),ISBLANK(F18)),TRUE,FALSE)</formula>
    </cfRule>
  </conditionalFormatting>
  <conditionalFormatting sqref="F18">
    <cfRule type="expression" dxfId="256" priority="2493">
      <formula>IF(OR(ISBLANK(E18),ISBLANK(F18)),TRUE,FALSE)</formula>
    </cfRule>
  </conditionalFormatting>
  <conditionalFormatting sqref="D18">
    <cfRule type="expression" dxfId="255" priority="2492">
      <formula>IF(OR(ISBLANK(E18),ISBLANK(F18)),TRUE,FALSE)</formula>
    </cfRule>
  </conditionalFormatting>
  <conditionalFormatting sqref="G18">
    <cfRule type="expression" dxfId="254" priority="2491">
      <formula>IF(OR(ISBLANK(E18),ISBLANK(F18)),TRUE,FALSE)</formula>
    </cfRule>
  </conditionalFormatting>
  <conditionalFormatting sqref="B18">
    <cfRule type="expression" dxfId="253" priority="2490">
      <formula>IF(OR(ISBLANK(E18),ISBLANK(F18)),TRUE,FALSE)</formula>
    </cfRule>
  </conditionalFormatting>
  <conditionalFormatting sqref="E57">
    <cfRule type="expression" dxfId="252" priority="2249">
      <formula>IF(OR(ISBLANK(E57),ISBLANK(F57)),TRUE,FALSE)</formula>
    </cfRule>
  </conditionalFormatting>
  <conditionalFormatting sqref="C57">
    <cfRule type="expression" dxfId="251" priority="2248">
      <formula>IF(OR(ISBLANK(E57),ISBLANK(F57)),TRUE,FALSE)</formula>
    </cfRule>
  </conditionalFormatting>
  <conditionalFormatting sqref="F57">
    <cfRule type="expression" dxfId="250" priority="2247">
      <formula>IF(OR(ISBLANK(E57),ISBLANK(F57)),TRUE,FALSE)</formula>
    </cfRule>
  </conditionalFormatting>
  <conditionalFormatting sqref="D57">
    <cfRule type="expression" dxfId="249" priority="2246">
      <formula>IF(OR(ISBLANK(E57),ISBLANK(F57)),TRUE,FALSE)</formula>
    </cfRule>
  </conditionalFormatting>
  <conditionalFormatting sqref="B57">
    <cfRule type="expression" dxfId="248" priority="2244">
      <formula>IF(OR(ISBLANK(E57),ISBLANK(F57)),TRUE,FALSE)</formula>
    </cfRule>
  </conditionalFormatting>
  <conditionalFormatting sqref="E61">
    <cfRule type="expression" dxfId="247" priority="2231">
      <formula>IF(OR(ISBLANK(E61),ISBLANK(F61)),TRUE,FALSE)</formula>
    </cfRule>
  </conditionalFormatting>
  <conditionalFormatting sqref="C61">
    <cfRule type="expression" dxfId="246" priority="2230">
      <formula>IF(OR(ISBLANK(E61),ISBLANK(F61)),TRUE,FALSE)</formula>
    </cfRule>
  </conditionalFormatting>
  <conditionalFormatting sqref="F61">
    <cfRule type="expression" dxfId="245" priority="2229">
      <formula>IF(OR(ISBLANK(E61),ISBLANK(F61)),TRUE,FALSE)</formula>
    </cfRule>
  </conditionalFormatting>
  <conditionalFormatting sqref="D61">
    <cfRule type="expression" dxfId="244" priority="2228">
      <formula>IF(OR(ISBLANK(E61),ISBLANK(F61)),TRUE,FALSE)</formula>
    </cfRule>
  </conditionalFormatting>
  <conditionalFormatting sqref="G61">
    <cfRule type="expression" dxfId="243" priority="2227">
      <formula>IF(OR(ISBLANK(E61),ISBLANK(F61)),TRUE,FALSE)</formula>
    </cfRule>
  </conditionalFormatting>
  <conditionalFormatting sqref="B61">
    <cfRule type="expression" dxfId="242" priority="2226">
      <formula>IF(OR(ISBLANK(E61),ISBLANK(F61)),TRUE,FALSE)</formula>
    </cfRule>
  </conditionalFormatting>
  <conditionalFormatting sqref="F85">
    <cfRule type="expression" dxfId="241" priority="2013">
      <formula>IF(OR(ISBLANK(E85),ISBLANK(F85)),TRUE,FALSE)</formula>
    </cfRule>
  </conditionalFormatting>
  <conditionalFormatting sqref="D85">
    <cfRule type="expression" dxfId="240" priority="2012">
      <formula>IF(OR(ISBLANK(E85),ISBLANK(F85)),TRUE,FALSE)</formula>
    </cfRule>
  </conditionalFormatting>
  <conditionalFormatting sqref="B85">
    <cfRule type="expression" dxfId="239" priority="2010">
      <formula>IF(OR(ISBLANK(E85),ISBLANK(F85)),TRUE,FALSE)</formula>
    </cfRule>
  </conditionalFormatting>
  <conditionalFormatting sqref="B86:B89">
    <cfRule type="expression" dxfId="238" priority="2004">
      <formula>IF(OR(ISBLANK(E86),ISBLANK(F86)),TRUE,FALSE)</formula>
    </cfRule>
  </conditionalFormatting>
  <conditionalFormatting sqref="C96">
    <cfRule type="expression" dxfId="237" priority="1990">
      <formula>IF(OR(ISBLANK(E96),ISBLANK(F96)),TRUE,FALSE)</formula>
    </cfRule>
  </conditionalFormatting>
  <conditionalFormatting sqref="D96">
    <cfRule type="expression" dxfId="236" priority="1988">
      <formula>IF(OR(ISBLANK(E96),ISBLANK(F96)),TRUE,FALSE)</formula>
    </cfRule>
  </conditionalFormatting>
  <conditionalFormatting sqref="B96">
    <cfRule type="expression" dxfId="235" priority="1986">
      <formula>IF(OR(ISBLANK(E96),ISBLANK(F96)),TRUE,FALSE)</formula>
    </cfRule>
  </conditionalFormatting>
  <conditionalFormatting sqref="E97">
    <cfRule type="expression" dxfId="234" priority="1985">
      <formula>IF(OR(ISBLANK(E97),ISBLANK(F97)),TRUE,FALSE)</formula>
    </cfRule>
  </conditionalFormatting>
  <conditionalFormatting sqref="C97">
    <cfRule type="expression" dxfId="233" priority="1984">
      <formula>IF(OR(ISBLANK(E97),ISBLANK(F97)),TRUE,FALSE)</formula>
    </cfRule>
  </conditionalFormatting>
  <conditionalFormatting sqref="F97">
    <cfRule type="expression" dxfId="232" priority="1983">
      <formula>IF(OR(ISBLANK(E97),ISBLANK(F97)),TRUE,FALSE)</formula>
    </cfRule>
  </conditionalFormatting>
  <conditionalFormatting sqref="D97">
    <cfRule type="expression" dxfId="231" priority="1982">
      <formula>IF(OR(ISBLANK(E97),ISBLANK(F97)),TRUE,FALSE)</formula>
    </cfRule>
  </conditionalFormatting>
  <conditionalFormatting sqref="G97">
    <cfRule type="expression" dxfId="230" priority="1981">
      <formula>IF(OR(ISBLANK(E97),ISBLANK(F97)),TRUE,FALSE)</formula>
    </cfRule>
  </conditionalFormatting>
  <conditionalFormatting sqref="B97">
    <cfRule type="expression" dxfId="229" priority="1980">
      <formula>IF(OR(ISBLANK(E97),ISBLANK(F97)),TRUE,FALSE)</formula>
    </cfRule>
  </conditionalFormatting>
  <conditionalFormatting sqref="C85">
    <cfRule type="expression" dxfId="228" priority="1688">
      <formula>IF(OR(ISBLANK(E85),ISBLANK(F85)),TRUE,FALSE)</formula>
    </cfRule>
  </conditionalFormatting>
  <conditionalFormatting sqref="G96">
    <cfRule type="expression" dxfId="227" priority="645">
      <formula>IF(OR(ISBLANK(E96),ISBLANK(F96)),TRUE,FALSE)</formula>
    </cfRule>
  </conditionalFormatting>
  <conditionalFormatting sqref="F96">
    <cfRule type="expression" dxfId="226" priority="634">
      <formula>IF(OR(ISBLANK(E96),ISBLANK(F96)),TRUE,FALSE)</formula>
    </cfRule>
  </conditionalFormatting>
  <conditionalFormatting sqref="G58">
    <cfRule type="expression" dxfId="225" priority="621">
      <formula>IF(OR(ISBLANK(E58),ISBLANK(F58)),TRUE,FALSE)</formula>
    </cfRule>
  </conditionalFormatting>
  <conditionalFormatting sqref="E58">
    <cfRule type="expression" dxfId="224" priority="620">
      <formula>IF(OR(ISBLANK(E58),ISBLANK(F58)),TRUE,FALSE)</formula>
    </cfRule>
  </conditionalFormatting>
  <conditionalFormatting sqref="C58">
    <cfRule type="expression" dxfId="223" priority="619">
      <formula>IF(OR(ISBLANK(E58),ISBLANK(F58)),TRUE,FALSE)</formula>
    </cfRule>
  </conditionalFormatting>
  <conditionalFormatting sqref="F58">
    <cfRule type="expression" dxfId="222" priority="618">
      <formula>IF(OR(ISBLANK(E58),ISBLANK(F58)),TRUE,FALSE)</formula>
    </cfRule>
  </conditionalFormatting>
  <conditionalFormatting sqref="D58">
    <cfRule type="expression" dxfId="221" priority="617">
      <formula>IF(OR(ISBLANK(E58),ISBLANK(F58)),TRUE,FALSE)</formula>
    </cfRule>
  </conditionalFormatting>
  <conditionalFormatting sqref="B58">
    <cfRule type="expression" dxfId="220" priority="616">
      <formula>IF(OR(ISBLANK(E58),ISBLANK(F58)),TRUE,FALSE)</formula>
    </cfRule>
  </conditionalFormatting>
  <conditionalFormatting sqref="B60">
    <cfRule type="expression" dxfId="219" priority="605">
      <formula>IF(OR(ISBLANK(E60),ISBLANK(F60)),TRUE,FALSE)</formula>
    </cfRule>
  </conditionalFormatting>
  <conditionalFormatting sqref="G60">
    <cfRule type="expression" dxfId="218" priority="610">
      <formula>IF(OR(ISBLANK(E60),ISBLANK(F60)),TRUE,FALSE)</formula>
    </cfRule>
  </conditionalFormatting>
  <conditionalFormatting sqref="E60">
    <cfRule type="expression" dxfId="217" priority="609">
      <formula>IF(OR(ISBLANK(E60),ISBLANK(F60)),TRUE,FALSE)</formula>
    </cfRule>
  </conditionalFormatting>
  <conditionalFormatting sqref="C60">
    <cfRule type="expression" dxfId="216" priority="608">
      <formula>IF(OR(ISBLANK(E60),ISBLANK(F60)),TRUE,FALSE)</formula>
    </cfRule>
  </conditionalFormatting>
  <conditionalFormatting sqref="F60">
    <cfRule type="expression" dxfId="215" priority="607">
      <formula>IF(OR(ISBLANK(E60),ISBLANK(F60)),TRUE,FALSE)</formula>
    </cfRule>
  </conditionalFormatting>
  <conditionalFormatting sqref="D60">
    <cfRule type="expression" dxfId="214" priority="606">
      <formula>IF(OR(ISBLANK(E60),ISBLANK(F60)),TRUE,FALSE)</formula>
    </cfRule>
  </conditionalFormatting>
  <conditionalFormatting sqref="D154">
    <cfRule type="expression" dxfId="213" priority="548">
      <formula>IF(OR(ISBLANK(E154),ISBLANK(F154)),TRUE,FALSE)</formula>
    </cfRule>
  </conditionalFormatting>
  <conditionalFormatting sqref="E154">
    <cfRule type="expression" dxfId="212" priority="547">
      <formula>IF(OR(ISBLANK(E154),ISBLANK(F154)),TRUE,FALSE)</formula>
    </cfRule>
  </conditionalFormatting>
  <conditionalFormatting sqref="F154">
    <cfRule type="expression" dxfId="211" priority="546">
      <formula>IF(OR(ISBLANK(E154),ISBLANK(F154)),TRUE,FALSE)</formula>
    </cfRule>
  </conditionalFormatting>
  <conditionalFormatting sqref="C154">
    <cfRule type="expression" dxfId="210" priority="545">
      <formula>IF(OR(ISBLANK(E154),ISBLANK(F154)),TRUE,FALSE)</formula>
    </cfRule>
  </conditionalFormatting>
  <conditionalFormatting sqref="B154">
    <cfRule type="expression" dxfId="209" priority="544">
      <formula>IF(OR(ISBLANK(E154),ISBLANK(F154)),TRUE,FALSE)</formula>
    </cfRule>
  </conditionalFormatting>
  <conditionalFormatting sqref="D16">
    <cfRule type="expression" dxfId="208" priority="514">
      <formula>IF(OR(ISBLANK(E16),ISBLANK(F16)),TRUE,FALSE)</formula>
    </cfRule>
  </conditionalFormatting>
  <conditionalFormatting sqref="E16">
    <cfRule type="expression" dxfId="207" priority="517">
      <formula>IF(OR(ISBLANK(E16),ISBLANK(F16)),TRUE,FALSE)</formula>
    </cfRule>
  </conditionalFormatting>
  <conditionalFormatting sqref="C16">
    <cfRule type="expression" dxfId="206" priority="516">
      <formula>IF(OR(ISBLANK(E16),ISBLANK(F16)),TRUE,FALSE)</formula>
    </cfRule>
  </conditionalFormatting>
  <conditionalFormatting sqref="F16">
    <cfRule type="expression" dxfId="205" priority="515">
      <formula>IF(OR(ISBLANK(E16),ISBLANK(F16)),TRUE,FALSE)</formula>
    </cfRule>
  </conditionalFormatting>
  <conditionalFormatting sqref="G16">
    <cfRule type="expression" dxfId="204" priority="513">
      <formula>IF(OR(ISBLANK(E16),ISBLANK(F16)),TRUE,FALSE)</formula>
    </cfRule>
  </conditionalFormatting>
  <conditionalFormatting sqref="B16">
    <cfRule type="expression" dxfId="203" priority="512">
      <formula>IF(OR(ISBLANK(E16),ISBLANK(F16)),TRUE,FALSE)</formula>
    </cfRule>
  </conditionalFormatting>
  <conditionalFormatting sqref="E91">
    <cfRule type="expression" dxfId="202" priority="503">
      <formula>IF(OR(ISBLANK(E91),ISBLANK(F91)),TRUE,FALSE)</formula>
    </cfRule>
  </conditionalFormatting>
  <conditionalFormatting sqref="C91">
    <cfRule type="expression" dxfId="201" priority="502">
      <formula>IF(OR(ISBLANK(E91),ISBLANK(F91)),TRUE,FALSE)</formula>
    </cfRule>
  </conditionalFormatting>
  <conditionalFormatting sqref="D91">
    <cfRule type="expression" dxfId="200" priority="501">
      <formula>IF(OR(ISBLANK(E91),ISBLANK(F91)),TRUE,FALSE)</formula>
    </cfRule>
  </conditionalFormatting>
  <conditionalFormatting sqref="B91">
    <cfRule type="expression" dxfId="199" priority="500">
      <formula>IF(OR(ISBLANK(E91),ISBLANK(F91)),TRUE,FALSE)</formula>
    </cfRule>
  </conditionalFormatting>
  <conditionalFormatting sqref="G91">
    <cfRule type="expression" dxfId="198" priority="499">
      <formula>IF(OR(ISBLANK(E91),ISBLANK(F91)),TRUE,FALSE)</formula>
    </cfRule>
  </conditionalFormatting>
  <conditionalFormatting sqref="F91">
    <cfRule type="expression" dxfId="197" priority="498">
      <formula>IF(OR(ISBLANK(E91),ISBLANK(F91)),TRUE,FALSE)</formula>
    </cfRule>
  </conditionalFormatting>
  <conditionalFormatting sqref="C42">
    <cfRule type="expression" dxfId="196" priority="451">
      <formula>IF(OR(ISBLANK(E42),ISBLANK(F42)),TRUE,FALSE)</formula>
    </cfRule>
  </conditionalFormatting>
  <conditionalFormatting sqref="B42">
    <cfRule type="expression" dxfId="195" priority="410">
      <formula>IF(OR(ISBLANK(E42),ISBLANK(F42)),TRUE,FALSE)</formula>
    </cfRule>
  </conditionalFormatting>
  <conditionalFormatting sqref="F42">
    <cfRule type="expression" dxfId="194" priority="408">
      <formula>IF(OR(ISBLANK(E42),ISBLANK(F42)),TRUE,FALSE)</formula>
    </cfRule>
  </conditionalFormatting>
  <conditionalFormatting sqref="D40:D41">
    <cfRule type="expression" dxfId="193" priority="406">
      <formula>IF(OR(ISBLANK(E40),ISBLANK(F40)),TRUE,FALSE)</formula>
    </cfRule>
  </conditionalFormatting>
  <conditionalFormatting sqref="G13">
    <cfRule type="expression" dxfId="192" priority="392">
      <formula>IF(OR(ISBLANK(E13),ISBLANK(F13)),TRUE,FALSE)</formula>
    </cfRule>
  </conditionalFormatting>
  <conditionalFormatting sqref="B13">
    <cfRule type="expression" dxfId="191" priority="391">
      <formula>IF(OR(ISBLANK(E13),ISBLANK(F13)),TRUE,FALSE)</formula>
    </cfRule>
  </conditionalFormatting>
  <conditionalFormatting sqref="E13">
    <cfRule type="expression" dxfId="190" priority="389">
      <formula>IF(OR(ISBLANK(E13),ISBLANK(F13)),TRUE,FALSE)</formula>
    </cfRule>
  </conditionalFormatting>
  <conditionalFormatting sqref="E42">
    <cfRule type="expression" dxfId="189" priority="379">
      <formula>IF(OR(ISBLANK(E42),ISBLANK(F42)),TRUE,FALSE)</formula>
    </cfRule>
  </conditionalFormatting>
  <conditionalFormatting sqref="D42">
    <cfRule type="expression" dxfId="188" priority="378">
      <formula>IF(OR(ISBLANK(E42),ISBLANK(F42)),TRUE,FALSE)</formula>
    </cfRule>
  </conditionalFormatting>
  <conditionalFormatting sqref="E68">
    <cfRule type="expression" dxfId="187" priority="356">
      <formula>IF(OR(ISBLANK(E68),ISBLANK(F68)),TRUE,FALSE)</formula>
    </cfRule>
  </conditionalFormatting>
  <conditionalFormatting sqref="C68">
    <cfRule type="expression" dxfId="186" priority="355">
      <formula>IF(OR(ISBLANK(E68),ISBLANK(F68)),TRUE,FALSE)</formula>
    </cfRule>
  </conditionalFormatting>
  <conditionalFormatting sqref="F68">
    <cfRule type="expression" dxfId="185" priority="354">
      <formula>IF(OR(ISBLANK(E68),ISBLANK(F68)),TRUE,FALSE)</formula>
    </cfRule>
  </conditionalFormatting>
  <conditionalFormatting sqref="D68">
    <cfRule type="expression" dxfId="184" priority="353">
      <formula>IF(OR(ISBLANK(E68),ISBLANK(F68)),TRUE,FALSE)</formula>
    </cfRule>
  </conditionalFormatting>
  <conditionalFormatting sqref="G68">
    <cfRule type="expression" dxfId="183" priority="352">
      <formula>IF(OR(ISBLANK(E68),ISBLANK(F68)),TRUE,FALSE)</formula>
    </cfRule>
  </conditionalFormatting>
  <conditionalFormatting sqref="B68">
    <cfRule type="expression" dxfId="182" priority="351">
      <formula>IF(OR(ISBLANK(E68),ISBLANK(F68)),TRUE,FALSE)</formula>
    </cfRule>
  </conditionalFormatting>
  <conditionalFormatting sqref="E85">
    <cfRule type="expression" dxfId="181" priority="246">
      <formula>IF(OR(ISBLANK(E85),ISBLANK(F85)),TRUE,FALSE)</formula>
    </cfRule>
  </conditionalFormatting>
  <conditionalFormatting sqref="C87:C89">
    <cfRule type="expression" dxfId="180" priority="245">
      <formula>IF(OR(ISBLANK(E87),ISBLANK(F87)),TRUE,FALSE)</formula>
    </cfRule>
  </conditionalFormatting>
  <conditionalFormatting sqref="E90">
    <cfRule type="expression" dxfId="179" priority="244">
      <formula>IF(OR(ISBLANK(E90),ISBLANK(F90)),TRUE,FALSE)</formula>
    </cfRule>
  </conditionalFormatting>
  <conditionalFormatting sqref="C90">
    <cfRule type="expression" dxfId="178" priority="243">
      <formula>IF(OR(ISBLANK(E90),ISBLANK(F90)),TRUE,FALSE)</formula>
    </cfRule>
  </conditionalFormatting>
  <conditionalFormatting sqref="D90">
    <cfRule type="expression" dxfId="177" priority="242">
      <formula>IF(OR(ISBLANK(E90),ISBLANK(F90)),TRUE,FALSE)</formula>
    </cfRule>
  </conditionalFormatting>
  <conditionalFormatting sqref="B90">
    <cfRule type="expression" dxfId="176" priority="241">
      <formula>IF(OR(ISBLANK(E90),ISBLANK(F90)),TRUE,FALSE)</formula>
    </cfRule>
  </conditionalFormatting>
  <conditionalFormatting sqref="G90">
    <cfRule type="expression" dxfId="175" priority="240">
      <formula>IF(OR(ISBLANK(E90),ISBLANK(F90)),TRUE,FALSE)</formula>
    </cfRule>
  </conditionalFormatting>
  <conditionalFormatting sqref="F90">
    <cfRule type="expression" dxfId="174" priority="239">
      <formula>IF(OR(ISBLANK(E90),ISBLANK(F90)),TRUE,FALSE)</formula>
    </cfRule>
  </conditionalFormatting>
  <conditionalFormatting sqref="E36">
    <cfRule type="expression" dxfId="173" priority="223">
      <formula>IF(OR(ISBLANK(E36),ISBLANK(F36)),TRUE,FALSE)</formula>
    </cfRule>
  </conditionalFormatting>
  <conditionalFormatting sqref="C36">
    <cfRule type="expression" dxfId="172" priority="222">
      <formula>IF(OR(ISBLANK(E36),ISBLANK(F36)),TRUE,FALSE)</formula>
    </cfRule>
  </conditionalFormatting>
  <conditionalFormatting sqref="F36">
    <cfRule type="expression" dxfId="171" priority="221">
      <formula>IF(OR(ISBLANK(E36),ISBLANK(F36)),TRUE,FALSE)</formula>
    </cfRule>
  </conditionalFormatting>
  <conditionalFormatting sqref="D36">
    <cfRule type="expression" dxfId="170" priority="220">
      <formula>IF(OR(ISBLANK(E36),ISBLANK(F36)),TRUE,FALSE)</formula>
    </cfRule>
  </conditionalFormatting>
  <conditionalFormatting sqref="G36">
    <cfRule type="expression" dxfId="169" priority="219">
      <formula>IF(OR(ISBLANK(E36),ISBLANK(F36)),TRUE,FALSE)</formula>
    </cfRule>
  </conditionalFormatting>
  <conditionalFormatting sqref="B36">
    <cfRule type="expression" dxfId="168" priority="218">
      <formula>IF(OR(ISBLANK(E36),ISBLANK(F36)),TRUE,FALSE)</formula>
    </cfRule>
  </conditionalFormatting>
  <conditionalFormatting sqref="E38">
    <cfRule type="expression" dxfId="167" priority="217">
      <formula>IF(OR(ISBLANK(E38),ISBLANK(F38)),TRUE,FALSE)</formula>
    </cfRule>
  </conditionalFormatting>
  <conditionalFormatting sqref="C38">
    <cfRule type="expression" dxfId="166" priority="216">
      <formula>IF(OR(ISBLANK(E38),ISBLANK(F38)),TRUE,FALSE)</formula>
    </cfRule>
  </conditionalFormatting>
  <conditionalFormatting sqref="F38">
    <cfRule type="expression" dxfId="165" priority="215">
      <formula>IF(OR(ISBLANK(E38),ISBLANK(F38)),TRUE,FALSE)</formula>
    </cfRule>
  </conditionalFormatting>
  <conditionalFormatting sqref="D38">
    <cfRule type="expression" dxfId="164" priority="214">
      <formula>IF(OR(ISBLANK(E38),ISBLANK(F38)),TRUE,FALSE)</formula>
    </cfRule>
  </conditionalFormatting>
  <conditionalFormatting sqref="G38">
    <cfRule type="expression" dxfId="163" priority="213">
      <formula>IF(OR(ISBLANK(E38),ISBLANK(F38)),TRUE,FALSE)</formula>
    </cfRule>
  </conditionalFormatting>
  <conditionalFormatting sqref="B38">
    <cfRule type="expression" dxfId="162" priority="212">
      <formula>IF(OR(ISBLANK(E38),ISBLANK(F38)),TRUE,FALSE)</formula>
    </cfRule>
  </conditionalFormatting>
  <conditionalFormatting sqref="E39">
    <cfRule type="expression" dxfId="161" priority="211">
      <formula>IF(OR(ISBLANK(E39),ISBLANK(F39)),TRUE,FALSE)</formula>
    </cfRule>
  </conditionalFormatting>
  <conditionalFormatting sqref="C39">
    <cfRule type="expression" dxfId="160" priority="210">
      <formula>IF(OR(ISBLANK(E39),ISBLANK(F39)),TRUE,FALSE)</formula>
    </cfRule>
  </conditionalFormatting>
  <conditionalFormatting sqref="F39">
    <cfRule type="expression" dxfId="159" priority="209">
      <formula>IF(OR(ISBLANK(E39),ISBLANK(F39)),TRUE,FALSE)</formula>
    </cfRule>
  </conditionalFormatting>
  <conditionalFormatting sqref="D39">
    <cfRule type="expression" dxfId="158" priority="208">
      <formula>IF(OR(ISBLANK(E39),ISBLANK(F39)),TRUE,FALSE)</formula>
    </cfRule>
  </conditionalFormatting>
  <conditionalFormatting sqref="G39">
    <cfRule type="expression" dxfId="157" priority="207">
      <formula>IF(OR(ISBLANK(E39),ISBLANK(F39)),TRUE,FALSE)</formula>
    </cfRule>
  </conditionalFormatting>
  <conditionalFormatting sqref="B39">
    <cfRule type="expression" dxfId="156" priority="206">
      <formula>IF(OR(ISBLANK(E39),ISBLANK(F39)),TRUE,FALSE)</formula>
    </cfRule>
  </conditionalFormatting>
  <conditionalFormatting sqref="E125">
    <cfRule type="expression" dxfId="155" priority="199">
      <formula>IF(OR(ISBLANK(E125),ISBLANK(F125)),TRUE,FALSE)</formula>
    </cfRule>
  </conditionalFormatting>
  <conditionalFormatting sqref="C125">
    <cfRule type="expression" dxfId="154" priority="198">
      <formula>IF(OR(ISBLANK(E125),ISBLANK(F125)),TRUE,FALSE)</formula>
    </cfRule>
  </conditionalFormatting>
  <conditionalFormatting sqref="F125">
    <cfRule type="expression" dxfId="153" priority="197">
      <formula>IF(OR(ISBLANK(E125),ISBLANK(F125)),TRUE,FALSE)</formula>
    </cfRule>
  </conditionalFormatting>
  <conditionalFormatting sqref="D125">
    <cfRule type="expression" dxfId="152" priority="196">
      <formula>IF(OR(ISBLANK(E125),ISBLANK(F125)),TRUE,FALSE)</formula>
    </cfRule>
  </conditionalFormatting>
  <conditionalFormatting sqref="B125 B119:B123">
    <cfRule type="expression" dxfId="151" priority="195">
      <formula>IF(OR(ISBLANK(E119),ISBLANK(F119)),TRUE,FALSE)</formula>
    </cfRule>
  </conditionalFormatting>
  <conditionalFormatting sqref="E126">
    <cfRule type="expression" dxfId="150" priority="191">
      <formula>IF(OR(ISBLANK(E126),ISBLANK(F126)),TRUE,FALSE)</formula>
    </cfRule>
  </conditionalFormatting>
  <conditionalFormatting sqref="C126">
    <cfRule type="expression" dxfId="149" priority="190">
      <formula>IF(OR(ISBLANK(E126),ISBLANK(F126)),TRUE,FALSE)</formula>
    </cfRule>
  </conditionalFormatting>
  <conditionalFormatting sqref="F126">
    <cfRule type="expression" dxfId="148" priority="189">
      <formula>IF(OR(ISBLANK(E126),ISBLANK(F126)),TRUE,FALSE)</formula>
    </cfRule>
  </conditionalFormatting>
  <conditionalFormatting sqref="D126">
    <cfRule type="expression" dxfId="147" priority="188">
      <formula>IF(OR(ISBLANK(E126),ISBLANK(F126)),TRUE,FALSE)</formula>
    </cfRule>
  </conditionalFormatting>
  <conditionalFormatting sqref="G126">
    <cfRule type="expression" dxfId="146" priority="187">
      <formula>IF(OR(ISBLANK(E126),ISBLANK(F126)),TRUE,FALSE)</formula>
    </cfRule>
  </conditionalFormatting>
  <conditionalFormatting sqref="B126">
    <cfRule type="expression" dxfId="145" priority="186">
      <formula>IF(OR(ISBLANK(E126),ISBLANK(F126)),TRUE,FALSE)</formula>
    </cfRule>
  </conditionalFormatting>
  <conditionalFormatting sqref="B124">
    <cfRule type="expression" dxfId="144" priority="183">
      <formula>IF(OR(ISBLANK(E124),ISBLANK(F124)),TRUE,FALSE)</formula>
    </cfRule>
  </conditionalFormatting>
  <conditionalFormatting sqref="E119:E124">
    <cfRule type="expression" dxfId="143" priority="165">
      <formula>IF(OR(ISBLANK(E119),ISBLANK(F119)),TRUE,FALSE)</formula>
    </cfRule>
  </conditionalFormatting>
  <conditionalFormatting sqref="C119:C124">
    <cfRule type="expression" dxfId="142" priority="164">
      <formula>IF(OR(ISBLANK(E119),ISBLANK(F119)),TRUE,FALSE)</formula>
    </cfRule>
  </conditionalFormatting>
  <conditionalFormatting sqref="F119:F124">
    <cfRule type="expression" dxfId="141" priority="163">
      <formula>IF(OR(ISBLANK(E119),ISBLANK(F119)),TRUE,FALSE)</formula>
    </cfRule>
  </conditionalFormatting>
  <conditionalFormatting sqref="D119:D124">
    <cfRule type="expression" dxfId="140" priority="162">
      <formula>IF(OR(ISBLANK(E119),ISBLANK(F119)),TRUE,FALSE)</formula>
    </cfRule>
  </conditionalFormatting>
  <conditionalFormatting sqref="B130:B134">
    <cfRule type="expression" dxfId="139" priority="156">
      <formula>IF(OR(ISBLANK(E130),ISBLANK(F130)),TRUE,FALSE)</formula>
    </cfRule>
  </conditionalFormatting>
  <conditionalFormatting sqref="E150">
    <cfRule type="expression" dxfId="138" priority="155">
      <formula>IF(OR(ISBLANK(E150),ISBLANK(F150)),TRUE,FALSE)</formula>
    </cfRule>
  </conditionalFormatting>
  <conditionalFormatting sqref="C150">
    <cfRule type="expression" dxfId="137" priority="154">
      <formula>IF(OR(ISBLANK(E150),ISBLANK(F150)),TRUE,FALSE)</formula>
    </cfRule>
  </conditionalFormatting>
  <conditionalFormatting sqref="F150">
    <cfRule type="expression" dxfId="136" priority="153">
      <formula>IF(OR(ISBLANK(E150),ISBLANK(F150)),TRUE,FALSE)</formula>
    </cfRule>
  </conditionalFormatting>
  <conditionalFormatting sqref="D150">
    <cfRule type="expression" dxfId="135" priority="152">
      <formula>IF(OR(ISBLANK(E150),ISBLANK(F150)),TRUE,FALSE)</formula>
    </cfRule>
  </conditionalFormatting>
  <conditionalFormatting sqref="G150">
    <cfRule type="expression" dxfId="134" priority="151">
      <formula>IF(OR(ISBLANK(E150),ISBLANK(F150)),TRUE,FALSE)</formula>
    </cfRule>
  </conditionalFormatting>
  <conditionalFormatting sqref="B150">
    <cfRule type="expression" dxfId="133" priority="150">
      <formula>IF(OR(ISBLANK(E150),ISBLANK(F150)),TRUE,FALSE)</formula>
    </cfRule>
  </conditionalFormatting>
  <conditionalFormatting sqref="E22">
    <cfRule type="expression" dxfId="132" priority="144">
      <formula>IF(OR(ISBLANK(E22),ISBLANK(F22)),TRUE,FALSE)</formula>
    </cfRule>
  </conditionalFormatting>
  <conditionalFormatting sqref="C22">
    <cfRule type="expression" dxfId="131" priority="143">
      <formula>IF(OR(ISBLANK(E22),ISBLANK(F22)),TRUE,FALSE)</formula>
    </cfRule>
  </conditionalFormatting>
  <conditionalFormatting sqref="F22">
    <cfRule type="expression" dxfId="130" priority="142">
      <formula>IF(OR(ISBLANK(E22),ISBLANK(F22)),TRUE,FALSE)</formula>
    </cfRule>
  </conditionalFormatting>
  <conditionalFormatting sqref="D22">
    <cfRule type="expression" dxfId="129" priority="141">
      <formula>IF(OR(ISBLANK(E22),ISBLANK(F22)),TRUE,FALSE)</formula>
    </cfRule>
  </conditionalFormatting>
  <conditionalFormatting sqref="G22">
    <cfRule type="expression" dxfId="128" priority="140">
      <formula>IF(OR(ISBLANK(E22),ISBLANK(F22)),TRUE,FALSE)</formula>
    </cfRule>
  </conditionalFormatting>
  <conditionalFormatting sqref="B28 B22">
    <cfRule type="expression" dxfId="127" priority="139">
      <formula>IF(OR(ISBLANK(E22),ISBLANK(F22)),TRUE,FALSE)</formula>
    </cfRule>
  </conditionalFormatting>
  <conditionalFormatting sqref="C23">
    <cfRule type="expression" dxfId="126" priority="134">
      <formula>IF(OR(ISBLANK(E23),ISBLANK(F23)),TRUE,FALSE)</formula>
    </cfRule>
  </conditionalFormatting>
  <conditionalFormatting sqref="D23">
    <cfRule type="expression" dxfId="125" priority="138">
      <formula>IF(OR(ISBLANK(E23),ISBLANK(F23)),TRUE,FALSE)</formula>
    </cfRule>
  </conditionalFormatting>
  <conditionalFormatting sqref="E23">
    <cfRule type="expression" dxfId="124" priority="137">
      <formula>IF(OR(ISBLANK(E23),ISBLANK(F23)),TRUE,FALSE)</formula>
    </cfRule>
  </conditionalFormatting>
  <conditionalFormatting sqref="F23">
    <cfRule type="expression" dxfId="123" priority="136">
      <formula>IF(OR(ISBLANK(E23),ISBLANK(F23)),TRUE,FALSE)</formula>
    </cfRule>
  </conditionalFormatting>
  <conditionalFormatting sqref="G23">
    <cfRule type="expression" dxfId="122" priority="135">
      <formula>IF(OR(ISBLANK(E23),ISBLANK(F23)),TRUE,FALSE)</formula>
    </cfRule>
  </conditionalFormatting>
  <conditionalFormatting sqref="B23">
    <cfRule type="expression" dxfId="121" priority="133">
      <formula>IF(OR(ISBLANK(E23),ISBLANK(F23)),TRUE,FALSE)</formula>
    </cfRule>
  </conditionalFormatting>
  <conditionalFormatting sqref="B27">
    <cfRule type="expression" dxfId="120" priority="132">
      <formula>IF(OR(ISBLANK(E27),ISBLANK(F27)),TRUE,FALSE)</formula>
    </cfRule>
  </conditionalFormatting>
  <conditionalFormatting sqref="B26">
    <cfRule type="expression" dxfId="119" priority="131">
      <formula>IF(OR(ISBLANK(E26),ISBLANK(F26)),TRUE,FALSE)</formula>
    </cfRule>
  </conditionalFormatting>
  <conditionalFormatting sqref="E28">
    <cfRule type="expression" dxfId="118" priority="130">
      <formula>IF(OR(ISBLANK(E28),ISBLANK(F28)),TRUE,FALSE)</formula>
    </cfRule>
  </conditionalFormatting>
  <conditionalFormatting sqref="C28">
    <cfRule type="expression" dxfId="117" priority="129">
      <formula>IF(OR(ISBLANK(E28),ISBLANK(F28)),TRUE,FALSE)</formula>
    </cfRule>
  </conditionalFormatting>
  <conditionalFormatting sqref="F28">
    <cfRule type="expression" dxfId="116" priority="128">
      <formula>IF(OR(ISBLANK(E28),ISBLANK(F28)),TRUE,FALSE)</formula>
    </cfRule>
  </conditionalFormatting>
  <conditionalFormatting sqref="D28">
    <cfRule type="expression" dxfId="115" priority="127">
      <formula>IF(OR(ISBLANK(E28),ISBLANK(F28)),TRUE,FALSE)</formula>
    </cfRule>
  </conditionalFormatting>
  <conditionalFormatting sqref="G28">
    <cfRule type="expression" dxfId="114" priority="126">
      <formula>IF(OR(ISBLANK(E28),ISBLANK(F28)),TRUE,FALSE)</formula>
    </cfRule>
  </conditionalFormatting>
  <conditionalFormatting sqref="D26:D27">
    <cfRule type="expression" dxfId="113" priority="125">
      <formula>IF(OR(ISBLANK(E26),ISBLANK(F26)),TRUE,FALSE)</formula>
    </cfRule>
  </conditionalFormatting>
  <conditionalFormatting sqref="E26:E27">
    <cfRule type="expression" dxfId="112" priority="124">
      <formula>IF(OR(ISBLANK(E26),ISBLANK(F26)),TRUE,FALSE)</formula>
    </cfRule>
  </conditionalFormatting>
  <conditionalFormatting sqref="F26:F27">
    <cfRule type="expression" dxfId="111" priority="123">
      <formula>IF(OR(ISBLANK(E26),ISBLANK(F26)),TRUE,FALSE)</formula>
    </cfRule>
  </conditionalFormatting>
  <conditionalFormatting sqref="C26:C27">
    <cfRule type="expression" dxfId="110" priority="122">
      <formula>IF(OR(ISBLANK(E26),ISBLANK(F26)),TRUE,FALSE)</formula>
    </cfRule>
  </conditionalFormatting>
  <conditionalFormatting sqref="G26">
    <cfRule type="expression" dxfId="109" priority="121">
      <formula>IF(OR(ISBLANK(E26),ISBLANK(F26)),TRUE,FALSE)</formula>
    </cfRule>
  </conditionalFormatting>
  <conditionalFormatting sqref="G27">
    <cfRule type="expression" dxfId="108" priority="120">
      <formula>IF(OR(ISBLANK(E27),ISBLANK(F27)),TRUE,FALSE)</formula>
    </cfRule>
  </conditionalFormatting>
  <conditionalFormatting sqref="E32">
    <cfRule type="expression" dxfId="107" priority="112">
      <formula>IF(OR(ISBLANK(E32),ISBLANK(F32)),TRUE,FALSE)</formula>
    </cfRule>
  </conditionalFormatting>
  <conditionalFormatting sqref="C32">
    <cfRule type="expression" dxfId="106" priority="111">
      <formula>IF(OR(ISBLANK(E32),ISBLANK(F32)),TRUE,FALSE)</formula>
    </cfRule>
  </conditionalFormatting>
  <conditionalFormatting sqref="F32">
    <cfRule type="expression" dxfId="105" priority="110">
      <formula>IF(OR(ISBLANK(E32),ISBLANK(F32)),TRUE,FALSE)</formula>
    </cfRule>
  </conditionalFormatting>
  <conditionalFormatting sqref="D32">
    <cfRule type="expression" dxfId="104" priority="109">
      <formula>IF(OR(ISBLANK(E32),ISBLANK(F32)),TRUE,FALSE)</formula>
    </cfRule>
  </conditionalFormatting>
  <conditionalFormatting sqref="B32">
    <cfRule type="expression" dxfId="103" priority="108">
      <formula>IF(OR(ISBLANK(E32),ISBLANK(F32)),TRUE,FALSE)</formula>
    </cfRule>
  </conditionalFormatting>
  <conditionalFormatting sqref="C35">
    <cfRule type="expression" dxfId="102" priority="107">
      <formula>IF(OR(ISBLANK(E35),ISBLANK(F35)),TRUE,FALSE)</formula>
    </cfRule>
  </conditionalFormatting>
  <conditionalFormatting sqref="G35">
    <cfRule type="expression" dxfId="101" priority="106">
      <formula>IF(OR(ISBLANK(E35),ISBLANK(F35)),TRUE,FALSE)</formula>
    </cfRule>
  </conditionalFormatting>
  <conditionalFormatting sqref="F35">
    <cfRule type="expression" dxfId="100" priority="105">
      <formula>IF(OR(ISBLANK(E35),ISBLANK(F35)),TRUE,FALSE)</formula>
    </cfRule>
  </conditionalFormatting>
  <conditionalFormatting sqref="E35">
    <cfRule type="expression" dxfId="99" priority="104">
      <formula>IF(OR(ISBLANK(E35),ISBLANK(F35)),TRUE,FALSE)</formula>
    </cfRule>
  </conditionalFormatting>
  <conditionalFormatting sqref="D35">
    <cfRule type="expression" dxfId="98" priority="103">
      <formula>IF(OR(ISBLANK(E35),ISBLANK(F35)),TRUE,FALSE)</formula>
    </cfRule>
  </conditionalFormatting>
  <conditionalFormatting sqref="B35">
    <cfRule type="expression" dxfId="97" priority="102">
      <formula>IF(OR(ISBLANK(E35),ISBLANK(F35)),TRUE,FALSE)</formula>
    </cfRule>
  </conditionalFormatting>
  <conditionalFormatting sqref="C37">
    <cfRule type="expression" dxfId="96" priority="101">
      <formula>IF(OR(ISBLANK(E37),ISBLANK(F37)),TRUE,FALSE)</formula>
    </cfRule>
  </conditionalFormatting>
  <conditionalFormatting sqref="G37">
    <cfRule type="expression" dxfId="95" priority="100">
      <formula>IF(OR(ISBLANK(E37),ISBLANK(F37)),TRUE,FALSE)</formula>
    </cfRule>
  </conditionalFormatting>
  <conditionalFormatting sqref="B37">
    <cfRule type="expression" dxfId="94" priority="99">
      <formula>IF(OR(ISBLANK(E37),ISBLANK(F37)),TRUE,FALSE)</formula>
    </cfRule>
  </conditionalFormatting>
  <conditionalFormatting sqref="F37">
    <cfRule type="expression" dxfId="93" priority="98">
      <formula>IF(OR(ISBLANK(E37),ISBLANK(F37)),TRUE,FALSE)</formula>
    </cfRule>
  </conditionalFormatting>
  <conditionalFormatting sqref="E37">
    <cfRule type="expression" dxfId="92" priority="97">
      <formula>IF(OR(ISBLANK(E37),ISBLANK(F37)),TRUE,FALSE)</formula>
    </cfRule>
  </conditionalFormatting>
  <conditionalFormatting sqref="D37">
    <cfRule type="expression" dxfId="91" priority="96">
      <formula>IF(OR(ISBLANK(E37),ISBLANK(F37)),TRUE,FALSE)</formula>
    </cfRule>
  </conditionalFormatting>
  <conditionalFormatting sqref="E71">
    <cfRule type="expression" dxfId="90" priority="95">
      <formula>IF(OR(ISBLANK(E71),ISBLANK(F71)),TRUE,FALSE)</formula>
    </cfRule>
  </conditionalFormatting>
  <conditionalFormatting sqref="C71">
    <cfRule type="expression" dxfId="89" priority="94">
      <formula>IF(OR(ISBLANK(E71),ISBLANK(F71)),TRUE,FALSE)</formula>
    </cfRule>
  </conditionalFormatting>
  <conditionalFormatting sqref="F71">
    <cfRule type="expression" dxfId="88" priority="93">
      <formula>IF(OR(ISBLANK(E71),ISBLANK(F71)),TRUE,FALSE)</formula>
    </cfRule>
  </conditionalFormatting>
  <conditionalFormatting sqref="D71">
    <cfRule type="expression" dxfId="87" priority="92">
      <formula>IF(OR(ISBLANK(E71),ISBLANK(F71)),TRUE,FALSE)</formula>
    </cfRule>
  </conditionalFormatting>
  <conditionalFormatting sqref="G71">
    <cfRule type="expression" dxfId="86" priority="91">
      <formula>IF(OR(ISBLANK(E71),ISBLANK(F71)),TRUE,FALSE)</formula>
    </cfRule>
  </conditionalFormatting>
  <conditionalFormatting sqref="B71">
    <cfRule type="expression" dxfId="85" priority="90">
      <formula>IF(OR(ISBLANK(E71),ISBLANK(F71)),TRUE,FALSE)</formula>
    </cfRule>
  </conditionalFormatting>
  <conditionalFormatting sqref="E67">
    <cfRule type="expression" dxfId="84" priority="89">
      <formula>IF(OR(ISBLANK(E67),ISBLANK(F67)),TRUE,FALSE)</formula>
    </cfRule>
  </conditionalFormatting>
  <conditionalFormatting sqref="C67">
    <cfRule type="expression" dxfId="83" priority="88">
      <formula>IF(OR(ISBLANK(E67),ISBLANK(F67)),TRUE,FALSE)</formula>
    </cfRule>
  </conditionalFormatting>
  <conditionalFormatting sqref="F67">
    <cfRule type="expression" dxfId="82" priority="87">
      <formula>IF(OR(ISBLANK(E67),ISBLANK(F67)),TRUE,FALSE)</formula>
    </cfRule>
  </conditionalFormatting>
  <conditionalFormatting sqref="D67">
    <cfRule type="expression" dxfId="81" priority="86">
      <formula>IF(OR(ISBLANK(E67),ISBLANK(F67)),TRUE,FALSE)</formula>
    </cfRule>
  </conditionalFormatting>
  <conditionalFormatting sqref="G67">
    <cfRule type="expression" dxfId="80" priority="85">
      <formula>IF(OR(ISBLANK(E67),ISBLANK(F67)),TRUE,FALSE)</formula>
    </cfRule>
  </conditionalFormatting>
  <conditionalFormatting sqref="B67">
    <cfRule type="expression" dxfId="79" priority="84">
      <formula>IF(OR(ISBLANK(E67),ISBLANK(F67)),TRUE,FALSE)</formula>
    </cfRule>
  </conditionalFormatting>
  <conditionalFormatting sqref="C66">
    <cfRule type="expression" dxfId="78" priority="82">
      <formula>IF(OR(ISBLANK(E66),ISBLANK(F66)),TRUE,FALSE)</formula>
    </cfRule>
  </conditionalFormatting>
  <conditionalFormatting sqref="F66">
    <cfRule type="expression" dxfId="77" priority="81">
      <formula>IF(OR(ISBLANK(E66),ISBLANK(F66)),TRUE,FALSE)</formula>
    </cfRule>
  </conditionalFormatting>
  <conditionalFormatting sqref="D66">
    <cfRule type="expression" dxfId="76" priority="80">
      <formula>IF(OR(ISBLANK(E66),ISBLANK(F66)),TRUE,FALSE)</formula>
    </cfRule>
  </conditionalFormatting>
  <conditionalFormatting sqref="G66">
    <cfRule type="expression" dxfId="75" priority="79">
      <formula>IF(OR(ISBLANK(E66),ISBLANK(F66)),TRUE,FALSE)</formula>
    </cfRule>
  </conditionalFormatting>
  <conditionalFormatting sqref="B66">
    <cfRule type="expression" dxfId="74" priority="78">
      <formula>IF(OR(ISBLANK(E66),ISBLANK(F66)),TRUE,FALSE)</formula>
    </cfRule>
  </conditionalFormatting>
  <conditionalFormatting sqref="E66">
    <cfRule type="expression" dxfId="73" priority="83">
      <formula>IF(OR(ISBLANK(E66),ISBLANK(F66)),TRUE,FALSE)</formula>
    </cfRule>
  </conditionalFormatting>
  <conditionalFormatting sqref="E77">
    <cfRule type="expression" dxfId="72" priority="77">
      <formula>IF(OR(ISBLANK(E77),ISBLANK(F77)),TRUE,FALSE)</formula>
    </cfRule>
  </conditionalFormatting>
  <conditionalFormatting sqref="C77">
    <cfRule type="expression" dxfId="71" priority="76">
      <formula>IF(OR(ISBLANK(E77),ISBLANK(F77)),TRUE,FALSE)</formula>
    </cfRule>
  </conditionalFormatting>
  <conditionalFormatting sqref="F77">
    <cfRule type="expression" dxfId="70" priority="75">
      <formula>IF(OR(ISBLANK(E77),ISBLANK(F77)),TRUE,FALSE)</formula>
    </cfRule>
  </conditionalFormatting>
  <conditionalFormatting sqref="D77">
    <cfRule type="expression" dxfId="69" priority="74">
      <formula>IF(OR(ISBLANK(E77),ISBLANK(F77)),TRUE,FALSE)</formula>
    </cfRule>
  </conditionalFormatting>
  <conditionalFormatting sqref="G77">
    <cfRule type="expression" dxfId="68" priority="73">
      <formula>IF(OR(ISBLANK(E77),ISBLANK(F77)),TRUE,FALSE)</formula>
    </cfRule>
  </conditionalFormatting>
  <conditionalFormatting sqref="B77">
    <cfRule type="expression" dxfId="67" priority="72">
      <formula>IF(OR(ISBLANK(E77),ISBLANK(F77)),TRUE,FALSE)</formula>
    </cfRule>
  </conditionalFormatting>
  <conditionalFormatting sqref="F92">
    <cfRule type="expression" dxfId="66" priority="71">
      <formula>IF(OR(ISBLANK(E92),ISBLANK(F92)),TRUE,FALSE)</formula>
    </cfRule>
  </conditionalFormatting>
  <conditionalFormatting sqref="G92">
    <cfRule type="expression" dxfId="65" priority="70">
      <formula>IF(OR(ISBLANK(E92),ISBLANK(F92)),TRUE,FALSE)</formula>
    </cfRule>
  </conditionalFormatting>
  <conditionalFormatting sqref="B92">
    <cfRule type="expression" dxfId="64" priority="69">
      <formula>IF(OR(ISBLANK(E92),ISBLANK(F92)),TRUE,FALSE)</formula>
    </cfRule>
  </conditionalFormatting>
  <conditionalFormatting sqref="E92">
    <cfRule type="expression" dxfId="63" priority="68">
      <formula>IF(OR(ISBLANK(E92),ISBLANK(F92)),TRUE,FALSE)</formula>
    </cfRule>
  </conditionalFormatting>
  <conditionalFormatting sqref="D92">
    <cfRule type="expression" dxfId="62" priority="67">
      <formula>IF(OR(ISBLANK(E92),ISBLANK(F92)),TRUE,FALSE)</formula>
    </cfRule>
  </conditionalFormatting>
  <conditionalFormatting sqref="C92">
    <cfRule type="expression" dxfId="61" priority="66">
      <formula>IF(OR(ISBLANK(E92),ISBLANK(F92)),TRUE,FALSE)</formula>
    </cfRule>
  </conditionalFormatting>
  <conditionalFormatting sqref="E93:E95">
    <cfRule type="expression" dxfId="60" priority="65">
      <formula>IF(OR(ISBLANK(E93),ISBLANK(F93)),TRUE,FALSE)</formula>
    </cfRule>
  </conditionalFormatting>
  <conditionalFormatting sqref="C93:C95">
    <cfRule type="expression" dxfId="59" priority="64">
      <formula>IF(OR(ISBLANK(E93),ISBLANK(F93)),TRUE,FALSE)</formula>
    </cfRule>
  </conditionalFormatting>
  <conditionalFormatting sqref="F93:F95">
    <cfRule type="expression" dxfId="58" priority="63">
      <formula>IF(OR(ISBLANK(E93),ISBLANK(F93)),TRUE,FALSE)</formula>
    </cfRule>
  </conditionalFormatting>
  <conditionalFormatting sqref="G95">
    <cfRule type="expression" dxfId="57" priority="61">
      <formula>IF(OR(ISBLANK(E95),ISBLANK(F95)),TRUE,FALSE)</formula>
    </cfRule>
  </conditionalFormatting>
  <conditionalFormatting sqref="B93:B95">
    <cfRule type="expression" dxfId="56" priority="60">
      <formula>IF(OR(ISBLANK(E93),ISBLANK(F93)),TRUE,FALSE)</formula>
    </cfRule>
  </conditionalFormatting>
  <conditionalFormatting sqref="D93:D95">
    <cfRule type="expression" dxfId="55" priority="59">
      <formula>IF(OR(ISBLANK(E93),ISBLANK(F93)),TRUE,FALSE)</formula>
    </cfRule>
  </conditionalFormatting>
  <conditionalFormatting sqref="G93:G94">
    <cfRule type="expression" dxfId="54" priority="58">
      <formula>IF(OR(ISBLANK(E93),ISBLANK(F93)),TRUE,FALSE)</formula>
    </cfRule>
  </conditionalFormatting>
  <conditionalFormatting sqref="C74">
    <cfRule type="expression" dxfId="53" priority="56">
      <formula>IF(OR(ISBLANK(E74),ISBLANK(F74)),TRUE,FALSE)</formula>
    </cfRule>
  </conditionalFormatting>
  <conditionalFormatting sqref="F74">
    <cfRule type="expression" dxfId="52" priority="55">
      <formula>IF(OR(ISBLANK(E74),ISBLANK(F74)),TRUE,FALSE)</formula>
    </cfRule>
  </conditionalFormatting>
  <conditionalFormatting sqref="D74">
    <cfRule type="expression" dxfId="51" priority="54">
      <formula>IF(OR(ISBLANK(E74),ISBLANK(F74)),TRUE,FALSE)</formula>
    </cfRule>
  </conditionalFormatting>
  <conditionalFormatting sqref="B74">
    <cfRule type="expression" dxfId="50" priority="53">
      <formula>IF(OR(ISBLANK(E74),ISBLANK(F74)),TRUE,FALSE)</formula>
    </cfRule>
  </conditionalFormatting>
  <conditionalFormatting sqref="E74">
    <cfRule type="expression" dxfId="49" priority="52">
      <formula>IF(OR(ISBLANK(E74),ISBLANK(F74)),TRUE,FALSE)</formula>
    </cfRule>
  </conditionalFormatting>
  <conditionalFormatting sqref="E82">
    <cfRule type="expression" dxfId="48" priority="49">
      <formula>IF(OR(ISBLANK(E82),ISBLANK(F82)),TRUE,FALSE)</formula>
    </cfRule>
  </conditionalFormatting>
  <conditionalFormatting sqref="C82">
    <cfRule type="expression" dxfId="47" priority="48">
      <formula>IF(OR(ISBLANK(E82),ISBLANK(F82)),TRUE,FALSE)</formula>
    </cfRule>
  </conditionalFormatting>
  <conditionalFormatting sqref="F82">
    <cfRule type="expression" dxfId="46" priority="47">
      <formula>IF(OR(ISBLANK(E82),ISBLANK(F82)),TRUE,FALSE)</formula>
    </cfRule>
  </conditionalFormatting>
  <conditionalFormatting sqref="D82">
    <cfRule type="expression" dxfId="45" priority="46">
      <formula>IF(OR(ISBLANK(E82),ISBLANK(F82)),TRUE,FALSE)</formula>
    </cfRule>
  </conditionalFormatting>
  <conditionalFormatting sqref="B82">
    <cfRule type="expression" dxfId="44" priority="45">
      <formula>IF(OR(ISBLANK(E82),ISBLANK(F82)),TRUE,FALSE)</formula>
    </cfRule>
  </conditionalFormatting>
  <conditionalFormatting sqref="E83">
    <cfRule type="expression" dxfId="43" priority="44">
      <formula>IF(OR(ISBLANK(E83),ISBLANK(F83)),TRUE,FALSE)</formula>
    </cfRule>
  </conditionalFormatting>
  <conditionalFormatting sqref="D83">
    <cfRule type="expression" dxfId="42" priority="43">
      <formula>IF(OR(ISBLANK(E83),ISBLANK(F83)),TRUE,FALSE)</formula>
    </cfRule>
  </conditionalFormatting>
  <conditionalFormatting sqref="B83">
    <cfRule type="expression" dxfId="41" priority="42">
      <formula>IF(OR(ISBLANK(E83),ISBLANK(F83)),TRUE,FALSE)</formula>
    </cfRule>
  </conditionalFormatting>
  <conditionalFormatting sqref="C83">
    <cfRule type="expression" dxfId="40" priority="41">
      <formula>IF(OR(ISBLANK(E83),ISBLANK(F83)),TRUE,FALSE)</formula>
    </cfRule>
  </conditionalFormatting>
  <conditionalFormatting sqref="E70">
    <cfRule type="expression" dxfId="39" priority="40">
      <formula>IF(OR(ISBLANK(E70),ISBLANK(F70)),TRUE,FALSE)</formula>
    </cfRule>
  </conditionalFormatting>
  <conditionalFormatting sqref="D70">
    <cfRule type="expression" dxfId="38" priority="39">
      <formula>IF(OR(ISBLANK(E70),ISBLANK(F70)),TRUE,FALSE)</formula>
    </cfRule>
  </conditionalFormatting>
  <conditionalFormatting sqref="E53">
    <cfRule type="expression" dxfId="37" priority="38">
      <formula>IF(OR(ISBLANK(E53),ISBLANK(F53)),TRUE,FALSE)</formula>
    </cfRule>
  </conditionalFormatting>
  <conditionalFormatting sqref="C53">
    <cfRule type="expression" dxfId="36" priority="37">
      <formula>IF(OR(ISBLANK(E53),ISBLANK(F53)),TRUE,FALSE)</formula>
    </cfRule>
  </conditionalFormatting>
  <conditionalFormatting sqref="F53">
    <cfRule type="expression" dxfId="35" priority="36">
      <formula>IF(OR(ISBLANK(E53),ISBLANK(F53)),TRUE,FALSE)</formula>
    </cfRule>
  </conditionalFormatting>
  <conditionalFormatting sqref="D53">
    <cfRule type="expression" dxfId="34" priority="35">
      <formula>IF(OR(ISBLANK(E53),ISBLANK(F53)),TRUE,FALSE)</formula>
    </cfRule>
  </conditionalFormatting>
  <conditionalFormatting sqref="G53">
    <cfRule type="expression" dxfId="33" priority="34">
      <formula>IF(OR(ISBLANK(E53),ISBLANK(F53)),TRUE,FALSE)</formula>
    </cfRule>
  </conditionalFormatting>
  <conditionalFormatting sqref="B53">
    <cfRule type="expression" dxfId="32" priority="33">
      <formula>IF(OR(ISBLANK(E53),ISBLANK(F53)),TRUE,FALSE)</formula>
    </cfRule>
  </conditionalFormatting>
  <conditionalFormatting sqref="E51">
    <cfRule type="expression" dxfId="31" priority="32">
      <formula>IF(OR(ISBLANK(E51),ISBLANK(F51)),TRUE,FALSE)</formula>
    </cfRule>
  </conditionalFormatting>
  <conditionalFormatting sqref="C51">
    <cfRule type="expression" dxfId="30" priority="31">
      <formula>IF(OR(ISBLANK(E51),ISBLANK(F51)),TRUE,FALSE)</formula>
    </cfRule>
  </conditionalFormatting>
  <conditionalFormatting sqref="F51">
    <cfRule type="expression" dxfId="29" priority="30">
      <formula>IF(OR(ISBLANK(E51),ISBLANK(F51)),TRUE,FALSE)</formula>
    </cfRule>
  </conditionalFormatting>
  <conditionalFormatting sqref="D51">
    <cfRule type="expression" dxfId="28" priority="29">
      <formula>IF(OR(ISBLANK(E51),ISBLANK(F51)),TRUE,FALSE)</formula>
    </cfRule>
  </conditionalFormatting>
  <conditionalFormatting sqref="G51">
    <cfRule type="expression" dxfId="27" priority="28">
      <formula>IF(OR(ISBLANK(E51),ISBLANK(F51)),TRUE,FALSE)</formula>
    </cfRule>
  </conditionalFormatting>
  <conditionalFormatting sqref="B51">
    <cfRule type="expression" dxfId="26" priority="27">
      <formula>IF(OR(ISBLANK(E51),ISBLANK(F51)),TRUE,FALSE)</formula>
    </cfRule>
  </conditionalFormatting>
  <conditionalFormatting sqref="E14">
    <cfRule type="expression" dxfId="25" priority="26">
      <formula>IF(OR(ISBLANK(E14),ISBLANK(F14)),TRUE,FALSE)</formula>
    </cfRule>
  </conditionalFormatting>
  <conditionalFormatting sqref="C14">
    <cfRule type="expression" dxfId="24" priority="25">
      <formula>IF(OR(ISBLANK(E14),ISBLANK(F14)),TRUE,FALSE)</formula>
    </cfRule>
  </conditionalFormatting>
  <conditionalFormatting sqref="F14">
    <cfRule type="expression" dxfId="23" priority="24">
      <formula>IF(OR(ISBLANK(E14),ISBLANK(F14)),TRUE,FALSE)</formula>
    </cfRule>
  </conditionalFormatting>
  <conditionalFormatting sqref="D14">
    <cfRule type="expression" dxfId="22" priority="23">
      <formula>IF(OR(ISBLANK(E14),ISBLANK(F14)),TRUE,FALSE)</formula>
    </cfRule>
  </conditionalFormatting>
  <conditionalFormatting sqref="G14">
    <cfRule type="expression" dxfId="21" priority="22">
      <formula>IF(OR(ISBLANK(E14),ISBLANK(F14)),TRUE,FALSE)</formula>
    </cfRule>
  </conditionalFormatting>
  <conditionalFormatting sqref="B14">
    <cfRule type="expression" dxfId="20" priority="21">
      <formula>IF(OR(ISBLANK(E14),ISBLANK(F14)),TRUE,FALSE)</formula>
    </cfRule>
  </conditionalFormatting>
  <conditionalFormatting sqref="G76">
    <cfRule type="expression" dxfId="19" priority="20">
      <formula>IF(OR(ISBLANK(E76),ISBLANK(F76)),TRUE,FALSE)</formula>
    </cfRule>
  </conditionalFormatting>
  <conditionalFormatting sqref="E76">
    <cfRule type="expression" dxfId="18" priority="19">
      <formula>IF(OR(ISBLANK(E76),ISBLANK(F76)),TRUE,FALSE)</formula>
    </cfRule>
  </conditionalFormatting>
  <conditionalFormatting sqref="C76">
    <cfRule type="expression" dxfId="17" priority="18">
      <formula>IF(OR(ISBLANK(E76),ISBLANK(F76)),TRUE,FALSE)</formula>
    </cfRule>
  </conditionalFormatting>
  <conditionalFormatting sqref="F76">
    <cfRule type="expression" dxfId="16" priority="17">
      <formula>IF(OR(ISBLANK(E76),ISBLANK(F76)),TRUE,FALSE)</formula>
    </cfRule>
  </conditionalFormatting>
  <conditionalFormatting sqref="D76">
    <cfRule type="expression" dxfId="15" priority="16">
      <formula>IF(OR(ISBLANK(E76),ISBLANK(F76)),TRUE,FALSE)</formula>
    </cfRule>
  </conditionalFormatting>
  <conditionalFormatting sqref="B76">
    <cfRule type="expression" dxfId="14" priority="15">
      <formula>IF(OR(ISBLANK(E76),ISBLANK(F76)),TRUE,FALSE)</formula>
    </cfRule>
  </conditionalFormatting>
  <conditionalFormatting sqref="G74">
    <cfRule type="expression" dxfId="13" priority="14">
      <formula>IF(OR(ISBLANK(E74),ISBLANK(F74)),TRUE,FALSE)</formula>
    </cfRule>
  </conditionalFormatting>
  <conditionalFormatting sqref="E109">
    <cfRule type="expression" dxfId="12" priority="13">
      <formula>IF(OR(ISBLANK(E109),ISBLANK(F109)),TRUE,FALSE)</formula>
    </cfRule>
  </conditionalFormatting>
  <conditionalFormatting sqref="C109">
    <cfRule type="expression" dxfId="11" priority="12">
      <formula>IF(OR(ISBLANK(E109),ISBLANK(F109)),TRUE,FALSE)</formula>
    </cfRule>
  </conditionalFormatting>
  <conditionalFormatting sqref="F109">
    <cfRule type="expression" dxfId="10" priority="11">
      <formula>IF(OR(ISBLANK(E109),ISBLANK(F109)),TRUE,FALSE)</formula>
    </cfRule>
  </conditionalFormatting>
  <conditionalFormatting sqref="D109">
    <cfRule type="expression" dxfId="9" priority="10">
      <formula>IF(OR(ISBLANK(E109),ISBLANK(F109)),TRUE,FALSE)</formula>
    </cfRule>
  </conditionalFormatting>
  <conditionalFormatting sqref="G109">
    <cfRule type="expression" dxfId="8" priority="9">
      <formula>IF(OR(ISBLANK(E109),ISBLANK(F109)),TRUE,FALSE)</formula>
    </cfRule>
  </conditionalFormatting>
  <conditionalFormatting sqref="B109">
    <cfRule type="expression" dxfId="7" priority="8">
      <formula>IF(OR(ISBLANK(E109),ISBLANK(F109)),TRUE,FALSE)</formula>
    </cfRule>
  </conditionalFormatting>
  <conditionalFormatting sqref="B43">
    <cfRule type="expression" dxfId="6" priority="2">
      <formula>IF(OR(ISBLANK(E43),ISBLANK(F43)),TRUE,FALSE)</formula>
    </cfRule>
  </conditionalFormatting>
  <conditionalFormatting sqref="G43">
    <cfRule type="expression" dxfId="5" priority="7">
      <formula>IF(OR(ISBLANK(E43),ISBLANK(F43)),TRUE,FALSE)</formula>
    </cfRule>
  </conditionalFormatting>
  <conditionalFormatting sqref="E43">
    <cfRule type="expression" dxfId="4" priority="6">
      <formula>IF(OR(ISBLANK(E43),ISBLANK(F43)),TRUE,FALSE)</formula>
    </cfRule>
  </conditionalFormatting>
  <conditionalFormatting sqref="C43">
    <cfRule type="expression" dxfId="3" priority="5">
      <formula>IF(OR(ISBLANK(E43),ISBLANK(F43)),TRUE,FALSE)</formula>
    </cfRule>
  </conditionalFormatting>
  <conditionalFormatting sqref="F43">
    <cfRule type="expression" dxfId="2" priority="4">
      <formula>IF(OR(ISBLANK(E43),ISBLANK(F43)),TRUE,FALSE)</formula>
    </cfRule>
  </conditionalFormatting>
  <conditionalFormatting sqref="D43">
    <cfRule type="expression" dxfId="1" priority="3">
      <formula>IF(OR(ISBLANK(E43),ISBLANK(F43)),TRUE,FALSE)</formula>
    </cfRule>
  </conditionalFormatting>
  <conditionalFormatting sqref="C86">
    <cfRule type="expression" dxfId="0" priority="1">
      <formula>IF(OR(ISBLANK(E86),ISBLANK(F86)),TRUE,FALSE)</formula>
    </cfRule>
  </conditionalFormatting>
  <pageMargins left="0.39370078740157483" right="0.15748031496062992" top="0.6692913385826772" bottom="0.43307086614173229" header="0.35433070866141736" footer="0.23622047244094491"/>
  <pageSetup paperSize="9" scale="79" orientation="portrait" blackAndWhite="1" verticalDpi="300" r:id="rId1"/>
  <headerFooter alignWithMargins="0">
    <oddHeader>&amp;RTurnov - Technické služby</oddHeader>
    <oddFooter>&amp;C&amp;P</oddFooter>
  </headerFooter>
  <rowBreaks count="2" manualBreakCount="2">
    <brk id="62" min="1" max="6" man="1"/>
    <brk id="115" min="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"/>
  <sheetViews>
    <sheetView workbookViewId="0">
      <selection activeCell="B3" sqref="B3"/>
    </sheetView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Rekapitulace</vt:lpstr>
      <vt:lpstr>Položky</vt:lpstr>
      <vt:lpstr>List1</vt:lpstr>
      <vt:lpstr>Položky!Názvy_tisku</vt:lpstr>
      <vt:lpstr>Položky!Oblast_tisku</vt:lpstr>
      <vt:lpstr>Rekapitulace!Oblast_tisku</vt:lpstr>
    </vt:vector>
  </TitlesOfParts>
  <Company>T-Festing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Pěnčík</dc:creator>
  <cp:lastModifiedBy>Jan</cp:lastModifiedBy>
  <cp:lastPrinted>2024-12-12T02:30:29Z</cp:lastPrinted>
  <dcterms:created xsi:type="dcterms:W3CDTF">2007-02-09T09:15:25Z</dcterms:created>
  <dcterms:modified xsi:type="dcterms:W3CDTF">2024-12-12T02:30:56Z</dcterms:modified>
</cp:coreProperties>
</file>