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SQL\Export\"/>
    </mc:Choice>
  </mc:AlternateContent>
  <bookViews>
    <workbookView xWindow="0" yWindow="0" windowWidth="0" windowHeight="0"/>
  </bookViews>
  <sheets>
    <sheet name="Rekapitulace stavby" sheetId="1" r:id="rId1"/>
    <sheet name="D1.01 - Stavebně konstukč..." sheetId="2" r:id="rId2"/>
    <sheet name="VRN - Vedlejší rozpočtové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'D1.01 - Stavebně konstukč...'!$C$159:$K$1837</definedName>
    <definedName name="_xlnm.Print_Area" localSheetId="1">'D1.01 - Stavebně konstukč...'!$C$4:$J$76,'D1.01 - Stavebně konstukč...'!$C$82:$J$141,'D1.01 - Stavebně konstukč...'!$C$147:$K$1837</definedName>
    <definedName name="_xlnm.Print_Titles" localSheetId="1">'D1.01 - Stavebně konstukč...'!$159:$159</definedName>
    <definedName name="_xlnm._FilterDatabase" localSheetId="2" hidden="1">'VRN - Vedlejší rozpočtové...'!$C$123:$K$299</definedName>
    <definedName name="_xlnm.Print_Area" localSheetId="2">'VRN - Vedlejší rozpočtové...'!$C$4:$J$76,'VRN - Vedlejší rozpočtové...'!$C$82:$J$105,'VRN - Vedlejší rozpočtové...'!$C$111:$K$299</definedName>
    <definedName name="_xlnm.Print_Titles" localSheetId="2">'VRN - Vedlejší rozpočtové...'!$123:$123</definedName>
  </definedNames>
  <calcPr/>
</workbook>
</file>

<file path=xl/calcChain.xml><?xml version="1.0" encoding="utf-8"?>
<calcChain xmlns="http://schemas.openxmlformats.org/spreadsheetml/2006/main">
  <c i="3" l="1" r="P171"/>
  <c r="J37"/>
  <c r="J36"/>
  <c i="1" r="AY96"/>
  <c i="3" r="J35"/>
  <c i="1" r="AX96"/>
  <c i="3" r="BI294"/>
  <c r="BH294"/>
  <c r="BG294"/>
  <c r="BF294"/>
  <c r="T294"/>
  <c r="R294"/>
  <c r="P294"/>
  <c r="BI279"/>
  <c r="BH279"/>
  <c r="BG279"/>
  <c r="BF279"/>
  <c r="T279"/>
  <c r="R279"/>
  <c r="P279"/>
  <c r="BI274"/>
  <c r="BH274"/>
  <c r="BG274"/>
  <c r="BF274"/>
  <c r="T274"/>
  <c r="R274"/>
  <c r="P274"/>
  <c r="BI270"/>
  <c r="BH270"/>
  <c r="BG270"/>
  <c r="BF270"/>
  <c r="T270"/>
  <c r="R270"/>
  <c r="P270"/>
  <c r="BI262"/>
  <c r="BH262"/>
  <c r="BG262"/>
  <c r="BF262"/>
  <c r="T262"/>
  <c r="T261"/>
  <c r="R262"/>
  <c r="R261"/>
  <c r="P262"/>
  <c r="P261"/>
  <c r="BI257"/>
  <c r="BH257"/>
  <c r="BG257"/>
  <c r="BF257"/>
  <c r="T257"/>
  <c r="R257"/>
  <c r="P257"/>
  <c r="BI251"/>
  <c r="BH251"/>
  <c r="BG251"/>
  <c r="BF251"/>
  <c r="T251"/>
  <c r="R251"/>
  <c r="P251"/>
  <c r="BI242"/>
  <c r="BH242"/>
  <c r="BG242"/>
  <c r="BF242"/>
  <c r="T242"/>
  <c r="R242"/>
  <c r="P242"/>
  <c r="BI229"/>
  <c r="BH229"/>
  <c r="BG229"/>
  <c r="BF229"/>
  <c r="T229"/>
  <c r="R229"/>
  <c r="P229"/>
  <c r="BI225"/>
  <c r="BH225"/>
  <c r="BG225"/>
  <c r="BF225"/>
  <c r="T225"/>
  <c r="R225"/>
  <c r="P225"/>
  <c r="BI220"/>
  <c r="BH220"/>
  <c r="BG220"/>
  <c r="BF220"/>
  <c r="T220"/>
  <c r="R220"/>
  <c r="P220"/>
  <c r="BI211"/>
  <c r="BH211"/>
  <c r="BG211"/>
  <c r="BF211"/>
  <c r="T211"/>
  <c r="R211"/>
  <c r="P211"/>
  <c r="BI202"/>
  <c r="BH202"/>
  <c r="BG202"/>
  <c r="BF202"/>
  <c r="T202"/>
  <c r="R202"/>
  <c r="P202"/>
  <c r="BI191"/>
  <c r="BH191"/>
  <c r="BG191"/>
  <c r="BF191"/>
  <c r="T191"/>
  <c r="R191"/>
  <c r="P191"/>
  <c r="BI184"/>
  <c r="BH184"/>
  <c r="BG184"/>
  <c r="BF184"/>
  <c r="T184"/>
  <c r="R184"/>
  <c r="P184"/>
  <c r="BI172"/>
  <c r="BH172"/>
  <c r="BG172"/>
  <c r="BF172"/>
  <c r="T172"/>
  <c r="R172"/>
  <c r="P172"/>
  <c r="BI166"/>
  <c r="BH166"/>
  <c r="BG166"/>
  <c r="BF166"/>
  <c r="T166"/>
  <c r="T165"/>
  <c r="R166"/>
  <c r="R165"/>
  <c r="P166"/>
  <c r="P165"/>
  <c r="BI154"/>
  <c r="BH154"/>
  <c r="BG154"/>
  <c r="BF154"/>
  <c r="T154"/>
  <c r="R154"/>
  <c r="P154"/>
  <c r="BI138"/>
  <c r="BH138"/>
  <c r="BG138"/>
  <c r="BF138"/>
  <c r="T138"/>
  <c r="R138"/>
  <c r="P138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85"/>
  <c i="2" r="J1031"/>
  <c r="J37"/>
  <c r="J36"/>
  <c i="1" r="AY95"/>
  <c i="2" r="J35"/>
  <c i="1" r="AX95"/>
  <c i="2" r="BI1831"/>
  <c r="BH1831"/>
  <c r="BG1831"/>
  <c r="BF1831"/>
  <c r="T1831"/>
  <c r="T1830"/>
  <c r="R1831"/>
  <c r="R1830"/>
  <c r="P1831"/>
  <c r="P1830"/>
  <c r="BI1821"/>
  <c r="BH1821"/>
  <c r="BG1821"/>
  <c r="BF1821"/>
  <c r="T1821"/>
  <c r="T1812"/>
  <c r="T1811"/>
  <c r="R1821"/>
  <c r="R1812"/>
  <c r="R1811"/>
  <c r="P1821"/>
  <c r="P1812"/>
  <c r="P1811"/>
  <c r="BI1813"/>
  <c r="BH1813"/>
  <c r="BG1813"/>
  <c r="BF1813"/>
  <c r="T1813"/>
  <c r="R1813"/>
  <c r="P1813"/>
  <c r="BI1798"/>
  <c r="BH1798"/>
  <c r="BG1798"/>
  <c r="BF1798"/>
  <c r="T1798"/>
  <c r="T1797"/>
  <c r="R1798"/>
  <c r="R1797"/>
  <c r="P1798"/>
  <c r="P1797"/>
  <c r="BI1786"/>
  <c r="BH1786"/>
  <c r="BG1786"/>
  <c r="BF1786"/>
  <c r="T1786"/>
  <c r="R1786"/>
  <c r="P1786"/>
  <c r="BI1785"/>
  <c r="BH1785"/>
  <c r="BG1785"/>
  <c r="BF1785"/>
  <c r="T1785"/>
  <c r="R1785"/>
  <c r="P1785"/>
  <c r="BI1782"/>
  <c r="BH1782"/>
  <c r="BG1782"/>
  <c r="BF1782"/>
  <c r="T1782"/>
  <c r="R1782"/>
  <c r="P1782"/>
  <c r="BI1771"/>
  <c r="BH1771"/>
  <c r="BG1771"/>
  <c r="BF1771"/>
  <c r="T1771"/>
  <c r="R1771"/>
  <c r="P1771"/>
  <c r="BI1769"/>
  <c r="BH1769"/>
  <c r="BG1769"/>
  <c r="BF1769"/>
  <c r="T1769"/>
  <c r="R1769"/>
  <c r="P1769"/>
  <c r="BI1767"/>
  <c r="BH1767"/>
  <c r="BG1767"/>
  <c r="BF1767"/>
  <c r="T1767"/>
  <c r="R1767"/>
  <c r="P1767"/>
  <c r="BI1765"/>
  <c r="BH1765"/>
  <c r="BG1765"/>
  <c r="BF1765"/>
  <c r="T1765"/>
  <c r="R1765"/>
  <c r="P1765"/>
  <c r="BI1752"/>
  <c r="BH1752"/>
  <c r="BG1752"/>
  <c r="BF1752"/>
  <c r="T1752"/>
  <c r="R1752"/>
  <c r="P1752"/>
  <c r="BI1750"/>
  <c r="BH1750"/>
  <c r="BG1750"/>
  <c r="BF1750"/>
  <c r="T1750"/>
  <c r="R1750"/>
  <c r="P1750"/>
  <c r="BI1738"/>
  <c r="BH1738"/>
  <c r="BG1738"/>
  <c r="BF1738"/>
  <c r="T1738"/>
  <c r="R1738"/>
  <c r="P1738"/>
  <c r="BI1729"/>
  <c r="BH1729"/>
  <c r="BG1729"/>
  <c r="BF1729"/>
  <c r="T1729"/>
  <c r="R1729"/>
  <c r="P1729"/>
  <c r="BI1720"/>
  <c r="BH1720"/>
  <c r="BG1720"/>
  <c r="BF1720"/>
  <c r="T1720"/>
  <c r="R1720"/>
  <c r="P1720"/>
  <c r="BI1710"/>
  <c r="BH1710"/>
  <c r="BG1710"/>
  <c r="BF1710"/>
  <c r="T1710"/>
  <c r="R1710"/>
  <c r="P1710"/>
  <c r="BI1690"/>
  <c r="BH1690"/>
  <c r="BG1690"/>
  <c r="BF1690"/>
  <c r="T1690"/>
  <c r="R1690"/>
  <c r="P1690"/>
  <c r="BI1678"/>
  <c r="BH1678"/>
  <c r="BG1678"/>
  <c r="BF1678"/>
  <c r="T1678"/>
  <c r="R1678"/>
  <c r="P1678"/>
  <c r="BI1676"/>
  <c r="BH1676"/>
  <c r="BG1676"/>
  <c r="BF1676"/>
  <c r="T1676"/>
  <c r="R1676"/>
  <c r="P1676"/>
  <c r="BI1667"/>
  <c r="BH1667"/>
  <c r="BG1667"/>
  <c r="BF1667"/>
  <c r="T1667"/>
  <c r="R1667"/>
  <c r="P1667"/>
  <c r="BI1658"/>
  <c r="BH1658"/>
  <c r="BG1658"/>
  <c r="BF1658"/>
  <c r="T1658"/>
  <c r="R1658"/>
  <c r="P1658"/>
  <c r="BI1649"/>
  <c r="BH1649"/>
  <c r="BG1649"/>
  <c r="BF1649"/>
  <c r="T1649"/>
  <c r="R1649"/>
  <c r="P1649"/>
  <c r="BI1647"/>
  <c r="BH1647"/>
  <c r="BG1647"/>
  <c r="BF1647"/>
  <c r="T1647"/>
  <c r="R1647"/>
  <c r="P1647"/>
  <c r="BI1636"/>
  <c r="BH1636"/>
  <c r="BG1636"/>
  <c r="BF1636"/>
  <c r="T1636"/>
  <c r="R1636"/>
  <c r="P1636"/>
  <c r="BI1625"/>
  <c r="BH1625"/>
  <c r="BG1625"/>
  <c r="BF1625"/>
  <c r="T1625"/>
  <c r="R1625"/>
  <c r="P1625"/>
  <c r="BI1614"/>
  <c r="BH1614"/>
  <c r="BG1614"/>
  <c r="BF1614"/>
  <c r="T1614"/>
  <c r="R1614"/>
  <c r="P1614"/>
  <c r="BI1611"/>
  <c r="BH1611"/>
  <c r="BG1611"/>
  <c r="BF1611"/>
  <c r="T1611"/>
  <c r="R1611"/>
  <c r="P1611"/>
  <c r="BI1609"/>
  <c r="BH1609"/>
  <c r="BG1609"/>
  <c r="BF1609"/>
  <c r="T1609"/>
  <c r="R1609"/>
  <c r="P1609"/>
  <c r="BI1607"/>
  <c r="BH1607"/>
  <c r="BG1607"/>
  <c r="BF1607"/>
  <c r="T1607"/>
  <c r="R1607"/>
  <c r="P1607"/>
  <c r="BI1595"/>
  <c r="BH1595"/>
  <c r="BG1595"/>
  <c r="BF1595"/>
  <c r="T1595"/>
  <c r="R1595"/>
  <c r="P1595"/>
  <c r="BI1583"/>
  <c r="BH1583"/>
  <c r="BG1583"/>
  <c r="BF1583"/>
  <c r="T1583"/>
  <c r="R1583"/>
  <c r="P1583"/>
  <c r="BI1581"/>
  <c r="BH1581"/>
  <c r="BG1581"/>
  <c r="BF1581"/>
  <c r="T1581"/>
  <c r="R1581"/>
  <c r="P1581"/>
  <c r="BI1570"/>
  <c r="BH1570"/>
  <c r="BG1570"/>
  <c r="BF1570"/>
  <c r="T1570"/>
  <c r="R1570"/>
  <c r="P1570"/>
  <c r="BI1568"/>
  <c r="BH1568"/>
  <c r="BG1568"/>
  <c r="BF1568"/>
  <c r="T1568"/>
  <c r="R1568"/>
  <c r="P1568"/>
  <c r="BI1557"/>
  <c r="BH1557"/>
  <c r="BG1557"/>
  <c r="BF1557"/>
  <c r="T1557"/>
  <c r="R1557"/>
  <c r="P1557"/>
  <c r="BI1551"/>
  <c r="BH1551"/>
  <c r="BG1551"/>
  <c r="BF1551"/>
  <c r="T1551"/>
  <c r="T1550"/>
  <c r="R1551"/>
  <c r="R1550"/>
  <c r="P1551"/>
  <c r="P1550"/>
  <c r="BI1543"/>
  <c r="BH1543"/>
  <c r="BG1543"/>
  <c r="BF1543"/>
  <c r="T1543"/>
  <c r="T1542"/>
  <c r="R1543"/>
  <c r="R1542"/>
  <c r="P1543"/>
  <c r="P1542"/>
  <c r="BI1540"/>
  <c r="BH1540"/>
  <c r="BG1540"/>
  <c r="BF1540"/>
  <c r="T1540"/>
  <c r="R1540"/>
  <c r="P1540"/>
  <c r="BI1533"/>
  <c r="BH1533"/>
  <c r="BG1533"/>
  <c r="BF1533"/>
  <c r="T1533"/>
  <c r="R1533"/>
  <c r="P1533"/>
  <c r="BI1524"/>
  <c r="BH1524"/>
  <c r="BG1524"/>
  <c r="BF1524"/>
  <c r="T1524"/>
  <c r="R1524"/>
  <c r="P1524"/>
  <c r="BI1523"/>
  <c r="BH1523"/>
  <c r="BG1523"/>
  <c r="BF1523"/>
  <c r="T1523"/>
  <c r="R1523"/>
  <c r="P1523"/>
  <c r="BI1508"/>
  <c r="BH1508"/>
  <c r="BG1508"/>
  <c r="BF1508"/>
  <c r="T1508"/>
  <c r="R1508"/>
  <c r="P1508"/>
  <c r="BI1502"/>
  <c r="BH1502"/>
  <c r="BG1502"/>
  <c r="BF1502"/>
  <c r="T1502"/>
  <c r="R1502"/>
  <c r="P1502"/>
  <c r="BI1497"/>
  <c r="BH1497"/>
  <c r="BG1497"/>
  <c r="BF1497"/>
  <c r="T1497"/>
  <c r="R1497"/>
  <c r="P1497"/>
  <c r="BI1491"/>
  <c r="BH1491"/>
  <c r="BG1491"/>
  <c r="BF1491"/>
  <c r="T1491"/>
  <c r="R1491"/>
  <c r="P1491"/>
  <c r="BI1489"/>
  <c r="BH1489"/>
  <c r="BG1489"/>
  <c r="BF1489"/>
  <c r="T1489"/>
  <c r="R1489"/>
  <c r="P1489"/>
  <c r="BI1475"/>
  <c r="BH1475"/>
  <c r="BG1475"/>
  <c r="BF1475"/>
  <c r="T1475"/>
  <c r="R1475"/>
  <c r="P1475"/>
  <c r="BI1469"/>
  <c r="BH1469"/>
  <c r="BG1469"/>
  <c r="BF1469"/>
  <c r="T1469"/>
  <c r="T1468"/>
  <c r="R1469"/>
  <c r="R1468"/>
  <c r="P1469"/>
  <c r="P1468"/>
  <c r="BI1463"/>
  <c r="BH1463"/>
  <c r="BG1463"/>
  <c r="BF1463"/>
  <c r="T1463"/>
  <c r="R1463"/>
  <c r="P1463"/>
  <c r="BI1458"/>
  <c r="BH1458"/>
  <c r="BG1458"/>
  <c r="BF1458"/>
  <c r="T1458"/>
  <c r="R1458"/>
  <c r="P1458"/>
  <c r="BI1453"/>
  <c r="BH1453"/>
  <c r="BG1453"/>
  <c r="BF1453"/>
  <c r="T1453"/>
  <c r="R1453"/>
  <c r="P1453"/>
  <c r="BI1448"/>
  <c r="BH1448"/>
  <c r="BG1448"/>
  <c r="BF1448"/>
  <c r="T1448"/>
  <c r="R1448"/>
  <c r="P1448"/>
  <c r="BI1445"/>
  <c r="BH1445"/>
  <c r="BG1445"/>
  <c r="BF1445"/>
  <c r="T1445"/>
  <c r="R1445"/>
  <c r="P1445"/>
  <c r="BI1443"/>
  <c r="BH1443"/>
  <c r="BG1443"/>
  <c r="BF1443"/>
  <c r="T1443"/>
  <c r="R1443"/>
  <c r="P1443"/>
  <c r="BI1434"/>
  <c r="BH1434"/>
  <c r="BG1434"/>
  <c r="BF1434"/>
  <c r="T1434"/>
  <c r="R1434"/>
  <c r="P1434"/>
  <c r="BI1426"/>
  <c r="BH1426"/>
  <c r="BG1426"/>
  <c r="BF1426"/>
  <c r="T1426"/>
  <c r="R1426"/>
  <c r="P1426"/>
  <c r="BI1416"/>
  <c r="BH1416"/>
  <c r="BG1416"/>
  <c r="BF1416"/>
  <c r="T1416"/>
  <c r="R1416"/>
  <c r="P1416"/>
  <c r="BI1404"/>
  <c r="BH1404"/>
  <c r="BG1404"/>
  <c r="BF1404"/>
  <c r="T1404"/>
  <c r="R1404"/>
  <c r="P1404"/>
  <c r="BI1392"/>
  <c r="BH1392"/>
  <c r="BG1392"/>
  <c r="BF1392"/>
  <c r="T1392"/>
  <c r="R1392"/>
  <c r="P1392"/>
  <c r="BI1380"/>
  <c r="BH1380"/>
  <c r="BG1380"/>
  <c r="BF1380"/>
  <c r="T1380"/>
  <c r="R1380"/>
  <c r="P1380"/>
  <c r="BI1371"/>
  <c r="BH1371"/>
  <c r="BG1371"/>
  <c r="BF1371"/>
  <c r="T1371"/>
  <c r="R1371"/>
  <c r="P1371"/>
  <c r="BI1360"/>
  <c r="BH1360"/>
  <c r="BG1360"/>
  <c r="BF1360"/>
  <c r="T1360"/>
  <c r="R1360"/>
  <c r="P1360"/>
  <c r="BI1353"/>
  <c r="BH1353"/>
  <c r="BG1353"/>
  <c r="BF1353"/>
  <c r="T1353"/>
  <c r="R1353"/>
  <c r="P1353"/>
  <c r="BI1346"/>
  <c r="BH1346"/>
  <c r="BG1346"/>
  <c r="BF1346"/>
  <c r="T1346"/>
  <c r="R1346"/>
  <c r="P1346"/>
  <c r="BI1343"/>
  <c r="BH1343"/>
  <c r="BG1343"/>
  <c r="BF1343"/>
  <c r="T1343"/>
  <c r="R1343"/>
  <c r="P1343"/>
  <c r="BI1335"/>
  <c r="BH1335"/>
  <c r="BG1335"/>
  <c r="BF1335"/>
  <c r="T1335"/>
  <c r="R1335"/>
  <c r="P1335"/>
  <c r="BI1329"/>
  <c r="BH1329"/>
  <c r="BG1329"/>
  <c r="BF1329"/>
  <c r="T1329"/>
  <c r="R1329"/>
  <c r="P1329"/>
  <c r="BI1321"/>
  <c r="BH1321"/>
  <c r="BG1321"/>
  <c r="BF1321"/>
  <c r="T1321"/>
  <c r="R1321"/>
  <c r="P1321"/>
  <c r="BI1313"/>
  <c r="BH1313"/>
  <c r="BG1313"/>
  <c r="BF1313"/>
  <c r="T1313"/>
  <c r="R1313"/>
  <c r="P1313"/>
  <c r="BI1304"/>
  <c r="BH1304"/>
  <c r="BG1304"/>
  <c r="BF1304"/>
  <c r="T1304"/>
  <c r="R1304"/>
  <c r="P1304"/>
  <c r="BI1297"/>
  <c r="BH1297"/>
  <c r="BG1297"/>
  <c r="BF1297"/>
  <c r="T1297"/>
  <c r="R1297"/>
  <c r="P1297"/>
  <c r="BI1288"/>
  <c r="BH1288"/>
  <c r="BG1288"/>
  <c r="BF1288"/>
  <c r="T1288"/>
  <c r="R1288"/>
  <c r="P1288"/>
  <c r="BI1281"/>
  <c r="BH1281"/>
  <c r="BG1281"/>
  <c r="BF1281"/>
  <c r="T1281"/>
  <c r="R1281"/>
  <c r="P1281"/>
  <c r="BI1275"/>
  <c r="BH1275"/>
  <c r="BG1275"/>
  <c r="BF1275"/>
  <c r="T1275"/>
  <c r="R1275"/>
  <c r="P1275"/>
  <c r="BI1269"/>
  <c r="BH1269"/>
  <c r="BG1269"/>
  <c r="BF1269"/>
  <c r="T1269"/>
  <c r="R1269"/>
  <c r="P1269"/>
  <c r="BI1261"/>
  <c r="BH1261"/>
  <c r="BG1261"/>
  <c r="BF1261"/>
  <c r="T1261"/>
  <c r="R1261"/>
  <c r="P1261"/>
  <c r="BI1253"/>
  <c r="BH1253"/>
  <c r="BG1253"/>
  <c r="BF1253"/>
  <c r="T1253"/>
  <c r="R1253"/>
  <c r="P1253"/>
  <c r="BI1247"/>
  <c r="BH1247"/>
  <c r="BG1247"/>
  <c r="BF1247"/>
  <c r="T1247"/>
  <c r="R1247"/>
  <c r="P1247"/>
  <c r="BI1236"/>
  <c r="BH1236"/>
  <c r="BG1236"/>
  <c r="BF1236"/>
  <c r="T1236"/>
  <c r="R1236"/>
  <c r="P1236"/>
  <c r="BI1229"/>
  <c r="BH1229"/>
  <c r="BG1229"/>
  <c r="BF1229"/>
  <c r="T1229"/>
  <c r="R1229"/>
  <c r="P1229"/>
  <c r="BI1222"/>
  <c r="BH1222"/>
  <c r="BG1222"/>
  <c r="BF1222"/>
  <c r="T1222"/>
  <c r="R1222"/>
  <c r="P1222"/>
  <c r="BI1219"/>
  <c r="BH1219"/>
  <c r="BG1219"/>
  <c r="BF1219"/>
  <c r="T1219"/>
  <c r="R1219"/>
  <c r="P1219"/>
  <c r="BI1212"/>
  <c r="BH1212"/>
  <c r="BG1212"/>
  <c r="BF1212"/>
  <c r="T1212"/>
  <c r="R1212"/>
  <c r="P1212"/>
  <c r="BI1210"/>
  <c r="BH1210"/>
  <c r="BG1210"/>
  <c r="BF1210"/>
  <c r="T1210"/>
  <c r="R1210"/>
  <c r="P1210"/>
  <c r="BI1204"/>
  <c r="BH1204"/>
  <c r="BG1204"/>
  <c r="BF1204"/>
  <c r="T1204"/>
  <c r="R1204"/>
  <c r="P1204"/>
  <c r="BI1195"/>
  <c r="BH1195"/>
  <c r="BG1195"/>
  <c r="BF1195"/>
  <c r="T1195"/>
  <c r="R1195"/>
  <c r="P1195"/>
  <c r="BI1193"/>
  <c r="BH1193"/>
  <c r="BG1193"/>
  <c r="BF1193"/>
  <c r="T1193"/>
  <c r="R1193"/>
  <c r="P1193"/>
  <c r="BI1185"/>
  <c r="BH1185"/>
  <c r="BG1185"/>
  <c r="BF1185"/>
  <c r="T1185"/>
  <c r="R1185"/>
  <c r="P1185"/>
  <c r="BI1182"/>
  <c r="BH1182"/>
  <c r="BG1182"/>
  <c r="BF1182"/>
  <c r="T1182"/>
  <c r="R1182"/>
  <c r="P1182"/>
  <c r="BI1174"/>
  <c r="BH1174"/>
  <c r="BG1174"/>
  <c r="BF1174"/>
  <c r="T1174"/>
  <c r="R1174"/>
  <c r="P1174"/>
  <c r="BI1171"/>
  <c r="BH1171"/>
  <c r="BG1171"/>
  <c r="BF1171"/>
  <c r="T1171"/>
  <c r="R1171"/>
  <c r="P1171"/>
  <c r="BI1162"/>
  <c r="BH1162"/>
  <c r="BG1162"/>
  <c r="BF1162"/>
  <c r="T1162"/>
  <c r="R1162"/>
  <c r="P1162"/>
  <c r="BI1160"/>
  <c r="BH1160"/>
  <c r="BG1160"/>
  <c r="BF1160"/>
  <c r="T1160"/>
  <c r="R1160"/>
  <c r="P1160"/>
  <c r="BI1150"/>
  <c r="BH1150"/>
  <c r="BG1150"/>
  <c r="BF1150"/>
  <c r="T1150"/>
  <c r="R1150"/>
  <c r="P1150"/>
  <c r="BI1141"/>
  <c r="BH1141"/>
  <c r="BG1141"/>
  <c r="BF1141"/>
  <c r="T1141"/>
  <c r="R1141"/>
  <c r="P1141"/>
  <c r="BI1139"/>
  <c r="BH1139"/>
  <c r="BG1139"/>
  <c r="BF1139"/>
  <c r="T1139"/>
  <c r="R1139"/>
  <c r="P1139"/>
  <c r="BI1136"/>
  <c r="BH1136"/>
  <c r="BG1136"/>
  <c r="BF1136"/>
  <c r="T1136"/>
  <c r="T1126"/>
  <c r="R1136"/>
  <c r="R1126"/>
  <c r="P1136"/>
  <c r="P1126"/>
  <c r="BI1127"/>
  <c r="BH1127"/>
  <c r="BG1127"/>
  <c r="BF1127"/>
  <c r="T1127"/>
  <c r="R1127"/>
  <c r="P1127"/>
  <c r="BI1124"/>
  <c r="BH1124"/>
  <c r="BG1124"/>
  <c r="BF1124"/>
  <c r="T1124"/>
  <c r="R1124"/>
  <c r="P1124"/>
  <c r="BI1122"/>
  <c r="BH1122"/>
  <c r="BG1122"/>
  <c r="BF1122"/>
  <c r="T1122"/>
  <c r="R1122"/>
  <c r="P1122"/>
  <c r="BI1113"/>
  <c r="BH1113"/>
  <c r="BG1113"/>
  <c r="BF1113"/>
  <c r="T1113"/>
  <c r="R1113"/>
  <c r="P1113"/>
  <c r="BI1111"/>
  <c r="BH1111"/>
  <c r="BG1111"/>
  <c r="BF1111"/>
  <c r="T1111"/>
  <c r="R1111"/>
  <c r="P1111"/>
  <c r="BI1102"/>
  <c r="BH1102"/>
  <c r="BG1102"/>
  <c r="BF1102"/>
  <c r="T1102"/>
  <c r="R1102"/>
  <c r="P1102"/>
  <c r="BI1092"/>
  <c r="BH1092"/>
  <c r="BG1092"/>
  <c r="BF1092"/>
  <c r="T1092"/>
  <c r="R1092"/>
  <c r="P1092"/>
  <c r="BI1090"/>
  <c r="BH1090"/>
  <c r="BG1090"/>
  <c r="BF1090"/>
  <c r="T1090"/>
  <c r="R1090"/>
  <c r="P1090"/>
  <c r="BI1080"/>
  <c r="BH1080"/>
  <c r="BG1080"/>
  <c r="BF1080"/>
  <c r="T1080"/>
  <c r="R1080"/>
  <c r="P1080"/>
  <c r="BI1078"/>
  <c r="BH1078"/>
  <c r="BG1078"/>
  <c r="BF1078"/>
  <c r="T1078"/>
  <c r="R1078"/>
  <c r="P1078"/>
  <c r="BI1069"/>
  <c r="BH1069"/>
  <c r="BG1069"/>
  <c r="BF1069"/>
  <c r="T1069"/>
  <c r="R1069"/>
  <c r="P1069"/>
  <c r="BI1067"/>
  <c r="BH1067"/>
  <c r="BG1067"/>
  <c r="BF1067"/>
  <c r="T1067"/>
  <c r="R1067"/>
  <c r="P1067"/>
  <c r="BI1057"/>
  <c r="BH1057"/>
  <c r="BG1057"/>
  <c r="BF1057"/>
  <c r="T1057"/>
  <c r="R1057"/>
  <c r="P1057"/>
  <c r="BI1053"/>
  <c r="BH1053"/>
  <c r="BG1053"/>
  <c r="BF1053"/>
  <c r="T1053"/>
  <c r="T1052"/>
  <c r="R1053"/>
  <c r="R1052"/>
  <c r="P1053"/>
  <c r="P1052"/>
  <c r="BI1049"/>
  <c r="BH1049"/>
  <c r="BG1049"/>
  <c r="BF1049"/>
  <c r="T1049"/>
  <c r="R1049"/>
  <c r="P1049"/>
  <c r="BI1046"/>
  <c r="BH1046"/>
  <c r="BG1046"/>
  <c r="BF1046"/>
  <c r="T1046"/>
  <c r="R1046"/>
  <c r="P1046"/>
  <c r="BI1043"/>
  <c r="BH1043"/>
  <c r="BG1043"/>
  <c r="BF1043"/>
  <c r="T1043"/>
  <c r="R1043"/>
  <c r="P1043"/>
  <c r="BI1040"/>
  <c r="BH1040"/>
  <c r="BG1040"/>
  <c r="BF1040"/>
  <c r="T1040"/>
  <c r="R1040"/>
  <c r="P1040"/>
  <c r="BI1037"/>
  <c r="BH1037"/>
  <c r="BG1037"/>
  <c r="BF1037"/>
  <c r="T1037"/>
  <c r="R1037"/>
  <c r="P1037"/>
  <c r="BI1035"/>
  <c r="BH1035"/>
  <c r="BG1035"/>
  <c r="BF1035"/>
  <c r="T1035"/>
  <c r="R1035"/>
  <c r="P1035"/>
  <c r="BI1033"/>
  <c r="BH1033"/>
  <c r="BG1033"/>
  <c r="BF1033"/>
  <c r="T1033"/>
  <c r="R1033"/>
  <c r="P1033"/>
  <c r="J117"/>
  <c r="BI1020"/>
  <c r="BH1020"/>
  <c r="BG1020"/>
  <c r="BF1020"/>
  <c r="T1020"/>
  <c r="T999"/>
  <c r="R1020"/>
  <c r="R999"/>
  <c r="P1020"/>
  <c r="P999"/>
  <c r="BI1000"/>
  <c r="BH1000"/>
  <c r="BG1000"/>
  <c r="BF1000"/>
  <c r="T1000"/>
  <c r="R1000"/>
  <c r="P1000"/>
  <c r="BI973"/>
  <c r="BH973"/>
  <c r="BG973"/>
  <c r="BF973"/>
  <c r="T973"/>
  <c r="R973"/>
  <c r="P973"/>
  <c r="BI959"/>
  <c r="BH959"/>
  <c r="BG959"/>
  <c r="BF959"/>
  <c r="T959"/>
  <c r="R959"/>
  <c r="P959"/>
  <c r="BI938"/>
  <c r="BH938"/>
  <c r="BG938"/>
  <c r="BF938"/>
  <c r="T938"/>
  <c r="R938"/>
  <c r="P938"/>
  <c r="BI927"/>
  <c r="BH927"/>
  <c r="BG927"/>
  <c r="BF927"/>
  <c r="T927"/>
  <c r="R927"/>
  <c r="P927"/>
  <c r="BI920"/>
  <c r="BH920"/>
  <c r="BG920"/>
  <c r="BF920"/>
  <c r="T920"/>
  <c r="R920"/>
  <c r="P920"/>
  <c r="BI909"/>
  <c r="BH909"/>
  <c r="BG909"/>
  <c r="BF909"/>
  <c r="T909"/>
  <c r="T900"/>
  <c r="R909"/>
  <c r="R900"/>
  <c r="P909"/>
  <c r="P900"/>
  <c r="BI901"/>
  <c r="BH901"/>
  <c r="BG901"/>
  <c r="BF901"/>
  <c r="T901"/>
  <c r="R901"/>
  <c r="P901"/>
  <c r="BI895"/>
  <c r="BH895"/>
  <c r="BG895"/>
  <c r="BF895"/>
  <c r="T895"/>
  <c r="R895"/>
  <c r="P895"/>
  <c r="BI881"/>
  <c r="BH881"/>
  <c r="BG881"/>
  <c r="BF881"/>
  <c r="T881"/>
  <c r="R881"/>
  <c r="P881"/>
  <c r="BI875"/>
  <c r="BH875"/>
  <c r="BG875"/>
  <c r="BF875"/>
  <c r="T875"/>
  <c r="R875"/>
  <c r="P875"/>
  <c r="BI872"/>
  <c r="BH872"/>
  <c r="BG872"/>
  <c r="BF872"/>
  <c r="T872"/>
  <c r="R872"/>
  <c r="P872"/>
  <c r="BI870"/>
  <c r="BH870"/>
  <c r="BG870"/>
  <c r="BF870"/>
  <c r="T870"/>
  <c r="R870"/>
  <c r="P870"/>
  <c r="BI863"/>
  <c r="BH863"/>
  <c r="BG863"/>
  <c r="BF863"/>
  <c r="T863"/>
  <c r="R863"/>
  <c r="P863"/>
  <c r="BI857"/>
  <c r="BH857"/>
  <c r="BG857"/>
  <c r="BF857"/>
  <c r="T857"/>
  <c r="R857"/>
  <c r="P857"/>
  <c r="BI854"/>
  <c r="BH854"/>
  <c r="BG854"/>
  <c r="BF854"/>
  <c r="T854"/>
  <c r="R854"/>
  <c r="P854"/>
  <c r="BI843"/>
  <c r="BH843"/>
  <c r="BG843"/>
  <c r="BF843"/>
  <c r="T843"/>
  <c r="R843"/>
  <c r="P843"/>
  <c r="BI841"/>
  <c r="BH841"/>
  <c r="BG841"/>
  <c r="BF841"/>
  <c r="T841"/>
  <c r="R841"/>
  <c r="P841"/>
  <c r="BI828"/>
  <c r="BH828"/>
  <c r="BG828"/>
  <c r="BF828"/>
  <c r="T828"/>
  <c r="R828"/>
  <c r="P828"/>
  <c r="BI818"/>
  <c r="BH818"/>
  <c r="BG818"/>
  <c r="BF818"/>
  <c r="T818"/>
  <c r="R818"/>
  <c r="P818"/>
  <c r="BI816"/>
  <c r="BH816"/>
  <c r="BG816"/>
  <c r="BF816"/>
  <c r="T816"/>
  <c r="R816"/>
  <c r="P816"/>
  <c r="BI805"/>
  <c r="BH805"/>
  <c r="BG805"/>
  <c r="BF805"/>
  <c r="T805"/>
  <c r="R805"/>
  <c r="P805"/>
  <c r="BI795"/>
  <c r="BH795"/>
  <c r="BG795"/>
  <c r="BF795"/>
  <c r="T795"/>
  <c r="R795"/>
  <c r="P795"/>
  <c r="BI793"/>
  <c r="BH793"/>
  <c r="BG793"/>
  <c r="BF793"/>
  <c r="T793"/>
  <c r="R793"/>
  <c r="P793"/>
  <c r="BI782"/>
  <c r="BH782"/>
  <c r="BG782"/>
  <c r="BF782"/>
  <c r="T782"/>
  <c r="R782"/>
  <c r="P782"/>
  <c r="BI772"/>
  <c r="BH772"/>
  <c r="BG772"/>
  <c r="BF772"/>
  <c r="T772"/>
  <c r="R772"/>
  <c r="P772"/>
  <c r="BI770"/>
  <c r="BH770"/>
  <c r="BG770"/>
  <c r="BF770"/>
  <c r="T770"/>
  <c r="R770"/>
  <c r="P770"/>
  <c r="BI757"/>
  <c r="BH757"/>
  <c r="BG757"/>
  <c r="BF757"/>
  <c r="T757"/>
  <c r="R757"/>
  <c r="P757"/>
  <c r="BI747"/>
  <c r="BH747"/>
  <c r="BG747"/>
  <c r="BF747"/>
  <c r="T747"/>
  <c r="R747"/>
  <c r="P747"/>
  <c r="BI745"/>
  <c r="BH745"/>
  <c r="BG745"/>
  <c r="BF745"/>
  <c r="T745"/>
  <c r="R745"/>
  <c r="P745"/>
  <c r="BI736"/>
  <c r="BH736"/>
  <c r="BG736"/>
  <c r="BF736"/>
  <c r="T736"/>
  <c r="R736"/>
  <c r="P736"/>
  <c r="BI726"/>
  <c r="BH726"/>
  <c r="BG726"/>
  <c r="BF726"/>
  <c r="T726"/>
  <c r="R726"/>
  <c r="P726"/>
  <c r="BI716"/>
  <c r="BH716"/>
  <c r="BG716"/>
  <c r="BF716"/>
  <c r="T716"/>
  <c r="R716"/>
  <c r="P716"/>
  <c r="BI702"/>
  <c r="BH702"/>
  <c r="BG702"/>
  <c r="BF702"/>
  <c r="T702"/>
  <c r="R702"/>
  <c r="P702"/>
  <c r="BI694"/>
  <c r="BH694"/>
  <c r="BG694"/>
  <c r="BF694"/>
  <c r="T694"/>
  <c r="R694"/>
  <c r="P694"/>
  <c r="BI692"/>
  <c r="BH692"/>
  <c r="BG692"/>
  <c r="BF692"/>
  <c r="T692"/>
  <c r="R692"/>
  <c r="P692"/>
  <c r="BI682"/>
  <c r="BH682"/>
  <c r="BG682"/>
  <c r="BF682"/>
  <c r="T682"/>
  <c r="R682"/>
  <c r="P682"/>
  <c r="BI674"/>
  <c r="BH674"/>
  <c r="BG674"/>
  <c r="BF674"/>
  <c r="T674"/>
  <c r="R674"/>
  <c r="P674"/>
  <c r="BI662"/>
  <c r="BH662"/>
  <c r="BG662"/>
  <c r="BF662"/>
  <c r="T662"/>
  <c r="R662"/>
  <c r="P662"/>
  <c r="BI648"/>
  <c r="BH648"/>
  <c r="BG648"/>
  <c r="BF648"/>
  <c r="T648"/>
  <c r="R648"/>
  <c r="P648"/>
  <c r="BI642"/>
  <c r="BH642"/>
  <c r="BG642"/>
  <c r="BF642"/>
  <c r="T642"/>
  <c r="R642"/>
  <c r="P642"/>
  <c r="BI633"/>
  <c r="BH633"/>
  <c r="BG633"/>
  <c r="BF633"/>
  <c r="T633"/>
  <c r="R633"/>
  <c r="P633"/>
  <c r="BI604"/>
  <c r="BH604"/>
  <c r="BG604"/>
  <c r="BF604"/>
  <c r="T604"/>
  <c r="R604"/>
  <c r="P604"/>
  <c r="BI590"/>
  <c r="BH590"/>
  <c r="BG590"/>
  <c r="BF590"/>
  <c r="T590"/>
  <c r="R590"/>
  <c r="P590"/>
  <c r="BI572"/>
  <c r="BH572"/>
  <c r="BG572"/>
  <c r="BF572"/>
  <c r="T572"/>
  <c r="R572"/>
  <c r="P572"/>
  <c r="BI570"/>
  <c r="BH570"/>
  <c r="BG570"/>
  <c r="BF570"/>
  <c r="T570"/>
  <c r="R570"/>
  <c r="P570"/>
  <c r="BI567"/>
  <c r="BH567"/>
  <c r="BG567"/>
  <c r="BF567"/>
  <c r="T567"/>
  <c r="R567"/>
  <c r="P567"/>
  <c r="BI562"/>
  <c r="BH562"/>
  <c r="BG562"/>
  <c r="BF562"/>
  <c r="T562"/>
  <c r="R562"/>
  <c r="P562"/>
  <c r="BI560"/>
  <c r="BH560"/>
  <c r="BG560"/>
  <c r="BF560"/>
  <c r="T560"/>
  <c r="R560"/>
  <c r="P560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18"/>
  <c r="BH518"/>
  <c r="BG518"/>
  <c r="BF518"/>
  <c r="T518"/>
  <c r="R518"/>
  <c r="P518"/>
  <c r="BI516"/>
  <c r="BH516"/>
  <c r="BG516"/>
  <c r="BF516"/>
  <c r="T516"/>
  <c r="R516"/>
  <c r="P516"/>
  <c r="BI509"/>
  <c r="BH509"/>
  <c r="BG509"/>
  <c r="BF509"/>
  <c r="T509"/>
  <c r="R509"/>
  <c r="P509"/>
  <c r="BI475"/>
  <c r="BH475"/>
  <c r="BG475"/>
  <c r="BF475"/>
  <c r="T475"/>
  <c r="R475"/>
  <c r="P475"/>
  <c r="BI473"/>
  <c r="BH473"/>
  <c r="BG473"/>
  <c r="BF473"/>
  <c r="T473"/>
  <c r="R473"/>
  <c r="P473"/>
  <c r="BI464"/>
  <c r="BH464"/>
  <c r="BG464"/>
  <c r="BF464"/>
  <c r="T464"/>
  <c r="R464"/>
  <c r="P464"/>
  <c r="BI455"/>
  <c r="BH455"/>
  <c r="BG455"/>
  <c r="BF455"/>
  <c r="T455"/>
  <c r="R455"/>
  <c r="P455"/>
  <c r="BI425"/>
  <c r="BH425"/>
  <c r="BG425"/>
  <c r="BF425"/>
  <c r="T425"/>
  <c r="R425"/>
  <c r="P425"/>
  <c r="BI415"/>
  <c r="BH415"/>
  <c r="BG415"/>
  <c r="BF415"/>
  <c r="T415"/>
  <c r="R415"/>
  <c r="P415"/>
  <c r="BI405"/>
  <c r="BH405"/>
  <c r="BG405"/>
  <c r="BF405"/>
  <c r="T405"/>
  <c r="R405"/>
  <c r="P405"/>
  <c r="BI395"/>
  <c r="BH395"/>
  <c r="BG395"/>
  <c r="BF395"/>
  <c r="T395"/>
  <c r="R395"/>
  <c r="P395"/>
  <c r="BI385"/>
  <c r="BH385"/>
  <c r="BG385"/>
  <c r="BF385"/>
  <c r="T385"/>
  <c r="R385"/>
  <c r="P385"/>
  <c r="BI365"/>
  <c r="BH365"/>
  <c r="BG365"/>
  <c r="BF365"/>
  <c r="T365"/>
  <c r="T364"/>
  <c r="R365"/>
  <c r="R364"/>
  <c r="P365"/>
  <c r="P364"/>
  <c r="BI361"/>
  <c r="BH361"/>
  <c r="BG361"/>
  <c r="BF361"/>
  <c r="T361"/>
  <c r="R361"/>
  <c r="P361"/>
  <c r="BI353"/>
  <c r="BH353"/>
  <c r="BG353"/>
  <c r="BF353"/>
  <c r="T353"/>
  <c r="R353"/>
  <c r="P353"/>
  <c r="BI345"/>
  <c r="BH345"/>
  <c r="BG345"/>
  <c r="BF345"/>
  <c r="T345"/>
  <c r="R345"/>
  <c r="P345"/>
  <c r="BI336"/>
  <c r="BH336"/>
  <c r="BG336"/>
  <c r="BF336"/>
  <c r="T336"/>
  <c r="R336"/>
  <c r="P336"/>
  <c r="BI329"/>
  <c r="BH329"/>
  <c r="BG329"/>
  <c r="BF329"/>
  <c r="T329"/>
  <c r="R329"/>
  <c r="P329"/>
  <c r="BI323"/>
  <c r="BH323"/>
  <c r="BG323"/>
  <c r="BF323"/>
  <c r="T323"/>
  <c r="R323"/>
  <c r="P323"/>
  <c r="BI320"/>
  <c r="BH320"/>
  <c r="BG320"/>
  <c r="BF320"/>
  <c r="T320"/>
  <c r="T310"/>
  <c r="R320"/>
  <c r="R310"/>
  <c r="P320"/>
  <c r="P310"/>
  <c r="BI311"/>
  <c r="BH311"/>
  <c r="BG311"/>
  <c r="BF311"/>
  <c r="T311"/>
  <c r="R311"/>
  <c r="P311"/>
  <c r="BI301"/>
  <c r="BH301"/>
  <c r="BG301"/>
  <c r="BF301"/>
  <c r="T301"/>
  <c r="R301"/>
  <c r="P301"/>
  <c r="BI299"/>
  <c r="BH299"/>
  <c r="BG299"/>
  <c r="BF299"/>
  <c r="T299"/>
  <c r="R299"/>
  <c r="P299"/>
  <c r="BI290"/>
  <c r="BH290"/>
  <c r="BG290"/>
  <c r="BF290"/>
  <c r="T290"/>
  <c r="R290"/>
  <c r="P290"/>
  <c r="BI281"/>
  <c r="BH281"/>
  <c r="BG281"/>
  <c r="BF281"/>
  <c r="T281"/>
  <c r="R281"/>
  <c r="P281"/>
  <c r="BI270"/>
  <c r="BH270"/>
  <c r="BG270"/>
  <c r="BF270"/>
  <c r="T270"/>
  <c r="R270"/>
  <c r="P270"/>
  <c r="BI265"/>
  <c r="BH265"/>
  <c r="BG265"/>
  <c r="BF265"/>
  <c r="T265"/>
  <c r="R265"/>
  <c r="P265"/>
  <c r="BI259"/>
  <c r="BH259"/>
  <c r="BG259"/>
  <c r="BF259"/>
  <c r="T259"/>
  <c r="R259"/>
  <c r="P259"/>
  <c r="BI257"/>
  <c r="BH257"/>
  <c r="BG257"/>
  <c r="BF257"/>
  <c r="T257"/>
  <c r="R257"/>
  <c r="P257"/>
  <c r="BI241"/>
  <c r="BH241"/>
  <c r="BG241"/>
  <c r="BF241"/>
  <c r="T241"/>
  <c r="R241"/>
  <c r="P241"/>
  <c r="BI238"/>
  <c r="BH238"/>
  <c r="BG238"/>
  <c r="BF238"/>
  <c r="T238"/>
  <c r="R238"/>
  <c r="P238"/>
  <c r="BI232"/>
  <c r="BH232"/>
  <c r="BG232"/>
  <c r="BF232"/>
  <c r="T232"/>
  <c r="R232"/>
  <c r="P232"/>
  <c r="BI223"/>
  <c r="BH223"/>
  <c r="BG223"/>
  <c r="BF223"/>
  <c r="T223"/>
  <c r="R223"/>
  <c r="P223"/>
  <c r="BI212"/>
  <c r="BH212"/>
  <c r="BG212"/>
  <c r="BF212"/>
  <c r="T212"/>
  <c r="R212"/>
  <c r="P212"/>
  <c r="BI202"/>
  <c r="BH202"/>
  <c r="BG202"/>
  <c r="BF202"/>
  <c r="T202"/>
  <c r="R202"/>
  <c r="P202"/>
  <c r="BI192"/>
  <c r="BH192"/>
  <c r="BG192"/>
  <c r="BF192"/>
  <c r="T192"/>
  <c r="R192"/>
  <c r="P192"/>
  <c r="BI182"/>
  <c r="BH182"/>
  <c r="BG182"/>
  <c r="BF182"/>
  <c r="T182"/>
  <c r="R182"/>
  <c r="P182"/>
  <c r="BI172"/>
  <c r="BH172"/>
  <c r="BG172"/>
  <c r="BF172"/>
  <c r="T172"/>
  <c r="T163"/>
  <c r="R172"/>
  <c r="R163"/>
  <c r="P172"/>
  <c r="P163"/>
  <c r="BI164"/>
  <c r="BH164"/>
  <c r="BG164"/>
  <c r="BF164"/>
  <c r="T164"/>
  <c r="R164"/>
  <c r="P164"/>
  <c r="J157"/>
  <c r="J156"/>
  <c r="F156"/>
  <c r="F154"/>
  <c r="E152"/>
  <c r="J92"/>
  <c r="J91"/>
  <c r="F91"/>
  <c r="F89"/>
  <c r="E87"/>
  <c r="J18"/>
  <c r="E18"/>
  <c r="F92"/>
  <c r="J17"/>
  <c r="J12"/>
  <c r="J89"/>
  <c r="E7"/>
  <c r="E85"/>
  <c i="1" r="L90"/>
  <c r="AM90"/>
  <c r="AM89"/>
  <c r="L89"/>
  <c r="AM87"/>
  <c r="L87"/>
  <c r="L85"/>
  <c r="L84"/>
  <c i="2" r="J1710"/>
  <c r="J1676"/>
  <c r="BK1609"/>
  <c r="BK1557"/>
  <c r="BK1491"/>
  <c r="BK1458"/>
  <c r="J1343"/>
  <c r="J1281"/>
  <c r="BK1124"/>
  <c r="J1033"/>
  <c r="J895"/>
  <c r="BK757"/>
  <c r="J648"/>
  <c r="J475"/>
  <c r="BK311"/>
  <c r="J202"/>
  <c r="J1607"/>
  <c r="J1489"/>
  <c r="J1335"/>
  <c r="BK1195"/>
  <c r="BK1067"/>
  <c r="J938"/>
  <c r="J857"/>
  <c r="J702"/>
  <c r="J547"/>
  <c r="J329"/>
  <c r="BK172"/>
  <c r="BK1710"/>
  <c r="J1611"/>
  <c r="J1502"/>
  <c r="BK1360"/>
  <c r="BK1288"/>
  <c r="J1193"/>
  <c r="J1127"/>
  <c r="J1090"/>
  <c r="J1043"/>
  <c r="BK857"/>
  <c r="BK782"/>
  <c r="J745"/>
  <c r="BK682"/>
  <c r="BK572"/>
  <c r="BK509"/>
  <c r="J365"/>
  <c r="J323"/>
  <c r="J290"/>
  <c r="BK238"/>
  <c r="J1595"/>
  <c r="J1445"/>
  <c r="J1261"/>
  <c r="BK1204"/>
  <c r="J1171"/>
  <c r="J1067"/>
  <c r="BK959"/>
  <c r="J805"/>
  <c r="BK702"/>
  <c r="J455"/>
  <c r="J345"/>
  <c r="J270"/>
  <c r="J164"/>
  <c r="BK1543"/>
  <c r="BK1502"/>
  <c r="J1426"/>
  <c r="BK1371"/>
  <c r="BK1281"/>
  <c r="BK1182"/>
  <c r="J1136"/>
  <c r="BK1078"/>
  <c r="J1040"/>
  <c r="BK895"/>
  <c r="J870"/>
  <c r="J795"/>
  <c r="J726"/>
  <c r="BK590"/>
  <c r="BK455"/>
  <c r="BK395"/>
  <c r="J281"/>
  <c r="J223"/>
  <c r="BK1821"/>
  <c r="J1813"/>
  <c r="BK1786"/>
  <c r="J1785"/>
  <c r="J1771"/>
  <c r="J1769"/>
  <c r="BK1765"/>
  <c r="J1738"/>
  <c r="BK1676"/>
  <c r="BK1647"/>
  <c r="BK1583"/>
  <c r="J1469"/>
  <c r="BK1329"/>
  <c r="J1222"/>
  <c r="BK1113"/>
  <c r="BK927"/>
  <c r="J863"/>
  <c r="BK795"/>
  <c r="J772"/>
  <c r="BK1752"/>
  <c r="BK1678"/>
  <c r="BK1611"/>
  <c r="BK1568"/>
  <c r="J1508"/>
  <c r="J1360"/>
  <c r="BK1313"/>
  <c r="BK1210"/>
  <c r="BK1040"/>
  <c r="J927"/>
  <c r="BK828"/>
  <c r="J694"/>
  <c r="J570"/>
  <c r="BK345"/>
  <c r="BK265"/>
  <c r="J1658"/>
  <c r="J1540"/>
  <c r="J1404"/>
  <c r="BK1222"/>
  <c r="J1150"/>
  <c r="BK1043"/>
  <c r="J841"/>
  <c r="J692"/>
  <c r="J560"/>
  <c r="J385"/>
  <c r="BK182"/>
  <c r="J1720"/>
  <c r="J1609"/>
  <c r="BK1475"/>
  <c r="BK1426"/>
  <c r="BK1343"/>
  <c r="BK1247"/>
  <c r="BK1162"/>
  <c r="BK1111"/>
  <c r="J1069"/>
  <c r="J1035"/>
  <c r="BK863"/>
  <c r="BK818"/>
  <c r="BK770"/>
  <c r="J736"/>
  <c r="BK604"/>
  <c r="BK518"/>
  <c r="BK425"/>
  <c r="BK353"/>
  <c r="BK299"/>
  <c r="BK257"/>
  <c r="J1463"/>
  <c r="BK1335"/>
  <c r="BK1236"/>
  <c r="J1210"/>
  <c r="BK1141"/>
  <c r="J1111"/>
  <c r="BK1049"/>
  <c r="BK938"/>
  <c r="BK841"/>
  <c r="BK736"/>
  <c r="BK633"/>
  <c r="BK464"/>
  <c r="BK323"/>
  <c r="BK290"/>
  <c r="BK212"/>
  <c r="J1583"/>
  <c r="BK1533"/>
  <c r="J1497"/>
  <c r="J1434"/>
  <c r="BK1392"/>
  <c r="BK1353"/>
  <c r="J1269"/>
  <c r="J1195"/>
  <c r="BK1150"/>
  <c r="J1113"/>
  <c r="BK1046"/>
  <c r="BK973"/>
  <c r="BK875"/>
  <c r="J828"/>
  <c r="J747"/>
  <c r="BK694"/>
  <c r="J633"/>
  <c r="BK516"/>
  <c r="BK405"/>
  <c r="J299"/>
  <c r="BK259"/>
  <c r="J1831"/>
  <c r="BK1813"/>
  <c r="J1798"/>
  <c r="BK1785"/>
  <c r="BK1771"/>
  <c r="BK1767"/>
  <c r="BK1729"/>
  <c r="J1667"/>
  <c r="BK1614"/>
  <c r="BK1524"/>
  <c r="J1416"/>
  <c r="BK1269"/>
  <c r="J1182"/>
  <c r="BK1090"/>
  <c r="J1020"/>
  <c r="J872"/>
  <c r="J604"/>
  <c r="J567"/>
  <c r="J545"/>
  <c r="J464"/>
  <c r="J425"/>
  <c r="BK365"/>
  <c r="BK232"/>
  <c r="J182"/>
  <c i="3" r="BK294"/>
  <c r="J274"/>
  <c r="BK262"/>
  <c r="BK257"/>
  <c r="BK229"/>
  <c r="BK225"/>
  <c r="BK220"/>
  <c r="J184"/>
  <c r="J166"/>
  <c r="BK154"/>
  <c r="J138"/>
  <c r="J229"/>
  <c r="J211"/>
  <c r="BK202"/>
  <c r="J191"/>
  <c r="J172"/>
  <c r="BK270"/>
  <c r="BK251"/>
  <c r="J242"/>
  <c r="J220"/>
  <c r="BK166"/>
  <c r="BK138"/>
  <c r="BK127"/>
  <c r="J279"/>
  <c r="J270"/>
  <c r="J262"/>
  <c r="BK242"/>
  <c r="J225"/>
  <c r="J154"/>
  <c r="J294"/>
  <c r="BK279"/>
  <c r="BK274"/>
  <c r="J257"/>
  <c r="J251"/>
  <c r="BK211"/>
  <c r="J202"/>
  <c r="BK191"/>
  <c r="BK184"/>
  <c r="BK172"/>
  <c r="J127"/>
  <c i="2" r="J1765"/>
  <c r="J1647"/>
  <c r="BK1581"/>
  <c r="J1557"/>
  <c r="BK1469"/>
  <c r="J1353"/>
  <c r="J1304"/>
  <c r="BK1160"/>
  <c r="BK1035"/>
  <c r="BK920"/>
  <c r="BK805"/>
  <c r="BK692"/>
  <c r="BK567"/>
  <c r="BK473"/>
  <c r="J232"/>
  <c r="BK1649"/>
  <c r="J1523"/>
  <c r="J1453"/>
  <c r="J1313"/>
  <c r="BK1212"/>
  <c r="BK1127"/>
  <c r="J1057"/>
  <c r="BK881"/>
  <c r="BK816"/>
  <c r="J682"/>
  <c r="BK475"/>
  <c r="BK192"/>
  <c r="BK1738"/>
  <c r="J1636"/>
  <c r="BK1540"/>
  <c r="BK1463"/>
  <c r="BK1321"/>
  <c r="J1212"/>
  <c r="BK1122"/>
  <c r="J1080"/>
  <c r="J1037"/>
  <c r="BK909"/>
  <c r="J816"/>
  <c r="J757"/>
  <c r="J662"/>
  <c r="J562"/>
  <c r="J395"/>
  <c r="BK320"/>
  <c r="BK202"/>
  <c r="BK1523"/>
  <c r="BK1434"/>
  <c r="J1253"/>
  <c r="BK1193"/>
  <c r="J1139"/>
  <c r="J1102"/>
  <c r="BK1033"/>
  <c r="BK901"/>
  <c r="BK772"/>
  <c r="J642"/>
  <c r="J518"/>
  <c r="J405"/>
  <c r="J301"/>
  <c r="J1380"/>
  <c r="BK1219"/>
  <c r="J1162"/>
  <c r="J1124"/>
  <c r="BK1053"/>
  <c r="BK1037"/>
  <c r="BK745"/>
  <c r="BK648"/>
  <c r="BK570"/>
  <c r="J415"/>
  <c r="BK361"/>
  <c r="BK270"/>
  <c r="BK1831"/>
  <c r="J1821"/>
  <c r="BK1798"/>
  <c r="J1786"/>
  <c r="BK1782"/>
  <c r="BK1769"/>
  <c r="J1750"/>
  <c r="J1649"/>
  <c r="BK1595"/>
  <c r="BK1489"/>
  <c r="BK1404"/>
  <c r="J1247"/>
  <c r="J1122"/>
  <c r="J1049"/>
  <c r="J901"/>
  <c r="J854"/>
  <c r="J782"/>
  <c r="BK716"/>
  <c r="BK674"/>
  <c r="J590"/>
  <c r="BK547"/>
  <c r="J509"/>
  <c r="BK415"/>
  <c r="J361"/>
  <c r="J336"/>
  <c r="BK329"/>
  <c r="BK301"/>
  <c r="BK281"/>
  <c r="J259"/>
  <c r="J257"/>
  <c r="J238"/>
  <c r="J212"/>
  <c i="1" r="AS94"/>
  <c i="2" r="J1371"/>
  <c r="J1321"/>
  <c r="BK1185"/>
  <c r="J1053"/>
  <c r="J1000"/>
  <c r="BK872"/>
  <c r="J716"/>
  <c r="BK562"/>
  <c r="BK385"/>
  <c r="BK241"/>
  <c r="BK164"/>
  <c r="BK1570"/>
  <c r="J1475"/>
  <c r="J1297"/>
  <c r="BK1174"/>
  <c r="BK1080"/>
  <c r="J920"/>
  <c r="J770"/>
  <c r="J572"/>
  <c r="J473"/>
  <c r="J265"/>
  <c r="J34"/>
  <c r="BK1636"/>
  <c r="BK1551"/>
  <c r="BK1443"/>
  <c r="J1288"/>
  <c r="J1141"/>
  <c r="J1046"/>
  <c r="J973"/>
  <c r="BK843"/>
  <c r="BK545"/>
  <c r="J320"/>
  <c r="J192"/>
  <c r="J1581"/>
  <c r="J1491"/>
  <c r="BK1346"/>
  <c r="BK1261"/>
  <c r="J1204"/>
  <c r="BK1102"/>
  <c r="J1625"/>
  <c r="BK1448"/>
  <c r="BK1275"/>
  <c r="J1229"/>
  <c r="J1185"/>
  <c r="BK1136"/>
  <c r="BK1057"/>
  <c r="BK1000"/>
  <c r="J875"/>
  <c r="BK726"/>
  <c r="BK543"/>
  <c r="J353"/>
  <c r="J311"/>
  <c r="BK223"/>
  <c r="J172"/>
  <c r="J1568"/>
  <c r="J1524"/>
  <c r="BK1445"/>
  <c r="BK1416"/>
  <c r="J1346"/>
  <c r="BK1253"/>
  <c r="J1174"/>
  <c r="J1782"/>
  <c r="J1767"/>
  <c r="J1752"/>
  <c r="J1678"/>
  <c r="BK1658"/>
  <c r="BK1607"/>
  <c r="J1543"/>
  <c r="BK1453"/>
  <c r="BK1297"/>
  <c r="BK1171"/>
  <c r="J1078"/>
  <c r="J909"/>
  <c r="BK870"/>
  <c r="J1729"/>
  <c r="BK1690"/>
  <c r="J1614"/>
  <c r="J1570"/>
  <c r="J1533"/>
  <c r="BK1380"/>
  <c r="J1329"/>
  <c r="J1219"/>
  <c r="J1092"/>
  <c r="BK1020"/>
  <c r="J881"/>
  <c r="BK793"/>
  <c r="BK662"/>
  <c r="J543"/>
  <c r="BK336"/>
  <c r="BK1720"/>
  <c r="BK1508"/>
  <c r="J1448"/>
  <c r="J1275"/>
  <c r="BK854"/>
  <c r="J674"/>
  <c r="J516"/>
  <c r="J241"/>
  <c r="BK1750"/>
  <c r="BK1667"/>
  <c r="BK1497"/>
  <c r="J1443"/>
  <c r="BK1304"/>
  <c r="J1236"/>
  <c r="BK1139"/>
  <c r="BK1092"/>
  <c r="J959"/>
  <c r="J843"/>
  <c r="J793"/>
  <c r="BK747"/>
  <c r="BK642"/>
  <c r="BK560"/>
  <c r="J1690"/>
  <c r="BK1625"/>
  <c r="J1551"/>
  <c r="J1458"/>
  <c r="J1392"/>
  <c r="BK1229"/>
  <c r="J1160"/>
  <c r="BK1069"/>
  <c r="J818"/>
  <c l="1" r="T735"/>
  <c r="P880"/>
  <c r="T919"/>
  <c r="BK1032"/>
  <c r="J1032"/>
  <c r="J118"/>
  <c r="T1032"/>
  <c r="P1173"/>
  <c r="R1221"/>
  <c r="P1447"/>
  <c r="BK1613"/>
  <c r="J1613"/>
  <c r="J135"/>
  <c r="R1784"/>
  <c i="3" r="T126"/>
  <c i="2" r="BK181"/>
  <c r="J181"/>
  <c r="J100"/>
  <c r="P222"/>
  <c r="R264"/>
  <c r="P322"/>
  <c r="T322"/>
  <c r="P344"/>
  <c r="R344"/>
  <c r="R673"/>
  <c r="BK746"/>
  <c r="J746"/>
  <c r="J112"/>
  <c r="T880"/>
  <c r="P1032"/>
  <c r="P1056"/>
  <c r="BK1138"/>
  <c r="J1138"/>
  <c r="J123"/>
  <c r="BK1221"/>
  <c r="J1221"/>
  <c r="J128"/>
  <c r="P1345"/>
  <c r="BK1447"/>
  <c r="J1447"/>
  <c r="J130"/>
  <c r="BK1556"/>
  <c r="J1556"/>
  <c r="J134"/>
  <c r="T1556"/>
  <c r="P1784"/>
  <c i="3" r="P126"/>
  <c i="2" r="T222"/>
  <c r="T384"/>
  <c r="T746"/>
  <c r="P919"/>
  <c r="T1056"/>
  <c r="P1138"/>
  <c r="R1173"/>
  <c r="P1221"/>
  <c r="R1345"/>
  <c r="T1613"/>
  <c i="3" r="BK126"/>
  <c r="J126"/>
  <c r="J98"/>
  <c r="R171"/>
  <c r="P210"/>
  <c r="R250"/>
  <c i="2" r="R222"/>
  <c r="BK384"/>
  <c r="J384"/>
  <c r="J108"/>
  <c r="P673"/>
  <c i="3" r="T210"/>
  <c i="2" r="T181"/>
  <c r="T162"/>
  <c r="P264"/>
  <c r="R384"/>
  <c r="R363"/>
  <c r="R746"/>
  <c r="BK919"/>
  <c r="J919"/>
  <c r="J115"/>
  <c r="R1056"/>
  <c r="R1138"/>
  <c r="P1184"/>
  <c r="P1194"/>
  <c r="T1221"/>
  <c r="R1447"/>
  <c r="P1613"/>
  <c r="T1784"/>
  <c i="3" r="R126"/>
  <c r="BK210"/>
  <c r="J210"/>
  <c r="J101"/>
  <c r="P250"/>
  <c r="P269"/>
  <c i="2" r="P181"/>
  <c r="P162"/>
  <c r="BK222"/>
  <c r="J222"/>
  <c r="J101"/>
  <c r="T264"/>
  <c r="BK322"/>
  <c r="J322"/>
  <c r="J104"/>
  <c r="R322"/>
  <c r="BK344"/>
  <c r="J344"/>
  <c r="J105"/>
  <c r="T344"/>
  <c r="BK673"/>
  <c r="J673"/>
  <c r="J109"/>
  <c r="P746"/>
  <c r="R880"/>
  <c r="R1032"/>
  <c r="BK1056"/>
  <c r="T1138"/>
  <c r="T1173"/>
  <c r="R1184"/>
  <c r="BK1194"/>
  <c r="J1194"/>
  <c r="J126"/>
  <c r="T1194"/>
  <c r="P1211"/>
  <c r="T1211"/>
  <c r="BK1345"/>
  <c r="J1345"/>
  <c r="J129"/>
  <c r="T1447"/>
  <c r="R1613"/>
  <c i="3" r="BK171"/>
  <c r="J171"/>
  <c r="J100"/>
  <c r="R210"/>
  <c r="BK269"/>
  <c r="J269"/>
  <c r="J104"/>
  <c r="R269"/>
  <c i="2" r="R181"/>
  <c r="R162"/>
  <c r="BK264"/>
  <c r="J264"/>
  <c r="J102"/>
  <c r="P384"/>
  <c r="P363"/>
  <c r="T673"/>
  <c r="BK735"/>
  <c r="J735"/>
  <c r="J111"/>
  <c r="P735"/>
  <c r="R735"/>
  <c r="BK880"/>
  <c r="J880"/>
  <c r="J113"/>
  <c r="R919"/>
  <c r="BK1173"/>
  <c r="J1173"/>
  <c r="J124"/>
  <c r="BK1184"/>
  <c r="J1184"/>
  <c r="J125"/>
  <c r="T1184"/>
  <c r="R1194"/>
  <c r="BK1211"/>
  <c r="J1211"/>
  <c r="J127"/>
  <c r="R1211"/>
  <c r="T1345"/>
  <c r="P1556"/>
  <c r="R1556"/>
  <c r="BK1784"/>
  <c r="J1784"/>
  <c r="J136"/>
  <c i="3" r="T171"/>
  <c r="BK250"/>
  <c r="J250"/>
  <c r="J102"/>
  <c r="T250"/>
  <c r="T269"/>
  <c i="2" r="BK1052"/>
  <c r="J1052"/>
  <c r="J119"/>
  <c r="BK1126"/>
  <c r="J1126"/>
  <c r="J122"/>
  <c r="BK310"/>
  <c r="J310"/>
  <c r="J103"/>
  <c r="BK1468"/>
  <c r="J1468"/>
  <c r="J131"/>
  <c r="BK1550"/>
  <c r="J1550"/>
  <c r="J133"/>
  <c r="BK1830"/>
  <c r="J1830"/>
  <c r="J140"/>
  <c r="BK1542"/>
  <c r="J1542"/>
  <c r="J132"/>
  <c r="BK1812"/>
  <c r="J1812"/>
  <c r="J139"/>
  <c r="BK163"/>
  <c r="BK162"/>
  <c r="J162"/>
  <c r="J98"/>
  <c r="BK364"/>
  <c r="J364"/>
  <c r="J107"/>
  <c r="BK900"/>
  <c r="J900"/>
  <c r="J114"/>
  <c r="BK999"/>
  <c r="J999"/>
  <c r="J116"/>
  <c r="BK1797"/>
  <c r="J1797"/>
  <c r="J137"/>
  <c i="3" r="BK261"/>
  <c r="J261"/>
  <c r="J103"/>
  <c r="BK165"/>
  <c r="J165"/>
  <c r="J99"/>
  <c i="2" r="BK363"/>
  <c r="J363"/>
  <c r="J106"/>
  <c i="3" r="J89"/>
  <c r="F121"/>
  <c i="2" r="J163"/>
  <c r="J99"/>
  <c r="J1056"/>
  <c r="J121"/>
  <c i="3" r="BE138"/>
  <c r="BE172"/>
  <c r="BE257"/>
  <c r="BE274"/>
  <c r="BE294"/>
  <c i="2" r="BK734"/>
  <c r="J734"/>
  <c r="J110"/>
  <c i="3" r="E114"/>
  <c r="BE191"/>
  <c r="BE202"/>
  <c r="BE220"/>
  <c r="BE279"/>
  <c r="BE154"/>
  <c r="BE166"/>
  <c r="BE184"/>
  <c r="BE225"/>
  <c r="BE229"/>
  <c r="BE242"/>
  <c i="2" r="BK1811"/>
  <c r="J1811"/>
  <c r="J138"/>
  <c i="3" r="BE127"/>
  <c r="BE211"/>
  <c r="BE251"/>
  <c r="BE262"/>
  <c r="BE270"/>
  <c i="2" r="J154"/>
  <c r="BE172"/>
  <c r="BE223"/>
  <c r="BE270"/>
  <c r="BE290"/>
  <c r="BE299"/>
  <c r="BE395"/>
  <c r="BE405"/>
  <c r="BE455"/>
  <c r="BE543"/>
  <c r="BE648"/>
  <c r="BE662"/>
  <c r="BE702"/>
  <c r="BE793"/>
  <c r="BE816"/>
  <c r="BE841"/>
  <c r="BE843"/>
  <c r="BE857"/>
  <c r="BE895"/>
  <c r="BE920"/>
  <c r="BE1111"/>
  <c r="BE1162"/>
  <c r="BE1174"/>
  <c r="BE1219"/>
  <c r="BE1288"/>
  <c r="BE1448"/>
  <c r="BE1463"/>
  <c r="BE1475"/>
  <c r="BE1497"/>
  <c r="BE1523"/>
  <c r="BE1570"/>
  <c r="BE1581"/>
  <c r="BE1611"/>
  <c r="BE1636"/>
  <c r="BE1710"/>
  <c r="BE1720"/>
  <c r="BE1738"/>
  <c r="BE1752"/>
  <c r="BE1765"/>
  <c r="BE1767"/>
  <c r="BE1769"/>
  <c r="BE1771"/>
  <c r="BE1782"/>
  <c r="BE1785"/>
  <c r="BE1786"/>
  <c r="BE1798"/>
  <c r="BE1813"/>
  <c r="BE1821"/>
  <c r="BE1831"/>
  <c r="E150"/>
  <c r="BE257"/>
  <c r="BE353"/>
  <c r="BE425"/>
  <c r="BE509"/>
  <c r="BE562"/>
  <c r="BE567"/>
  <c r="BE572"/>
  <c r="BE604"/>
  <c r="BE642"/>
  <c r="BE682"/>
  <c r="BE692"/>
  <c r="BE736"/>
  <c r="BE872"/>
  <c r="BE881"/>
  <c r="BE959"/>
  <c r="BE1160"/>
  <c r="BE1210"/>
  <c r="BE1212"/>
  <c r="BE1236"/>
  <c r="BE1261"/>
  <c r="BE1321"/>
  <c r="BE1335"/>
  <c r="BE202"/>
  <c r="BE265"/>
  <c r="BE281"/>
  <c r="BE320"/>
  <c r="BE336"/>
  <c r="BE516"/>
  <c r="BE545"/>
  <c r="BE757"/>
  <c r="BE770"/>
  <c r="BE927"/>
  <c r="BE1040"/>
  <c r="BE1043"/>
  <c r="BE1046"/>
  <c r="BE1092"/>
  <c r="BE1127"/>
  <c r="BE1222"/>
  <c r="BE1247"/>
  <c r="BE1297"/>
  <c r="BE1360"/>
  <c r="BE1371"/>
  <c r="BE1380"/>
  <c r="BE1404"/>
  <c r="BE1416"/>
  <c r="BE1426"/>
  <c r="BE1458"/>
  <c r="BE1502"/>
  <c r="BE1508"/>
  <c r="BE1540"/>
  <c r="BE1583"/>
  <c r="BE1614"/>
  <c r="F157"/>
  <c r="BE192"/>
  <c r="BE232"/>
  <c r="BE241"/>
  <c r="BE311"/>
  <c r="BE345"/>
  <c r="BE361"/>
  <c r="BE385"/>
  <c r="BE415"/>
  <c r="BE464"/>
  <c r="BE473"/>
  <c r="BE475"/>
  <c r="BE547"/>
  <c r="BE570"/>
  <c r="BE590"/>
  <c r="BE633"/>
  <c r="BE674"/>
  <c r="BE726"/>
  <c r="BE805"/>
  <c r="BE854"/>
  <c r="BE901"/>
  <c r="BE938"/>
  <c r="BE973"/>
  <c r="BE1000"/>
  <c r="BE1020"/>
  <c r="BE1033"/>
  <c r="BE1102"/>
  <c r="BE1136"/>
  <c r="BE1150"/>
  <c r="BE1182"/>
  <c r="BE1185"/>
  <c r="BE1229"/>
  <c r="BE1269"/>
  <c r="BE1275"/>
  <c r="BE1281"/>
  <c r="BE1346"/>
  <c r="BE1469"/>
  <c r="BE1491"/>
  <c r="BE1533"/>
  <c r="BE1551"/>
  <c r="BE1557"/>
  <c r="BE1607"/>
  <c r="BE1625"/>
  <c r="BE1658"/>
  <c r="BE1676"/>
  <c r="BE1678"/>
  <c r="BE164"/>
  <c r="BE212"/>
  <c r="BE259"/>
  <c r="BE301"/>
  <c r="BE694"/>
  <c r="BE716"/>
  <c r="BE818"/>
  <c r="BE828"/>
  <c r="BE909"/>
  <c r="BE1035"/>
  <c r="BE1037"/>
  <c r="BE1049"/>
  <c r="BE1053"/>
  <c r="BE1113"/>
  <c r="BE1122"/>
  <c r="BE1124"/>
  <c r="BE1139"/>
  <c r="BE1141"/>
  <c r="BE1253"/>
  <c r="BE1304"/>
  <c r="BE1313"/>
  <c r="BE1329"/>
  <c r="BE1343"/>
  <c r="BE1353"/>
  <c r="BE1392"/>
  <c r="BE1443"/>
  <c r="BE1445"/>
  <c r="BE1568"/>
  <c r="BE1595"/>
  <c r="BE1609"/>
  <c r="BE1647"/>
  <c r="BE1667"/>
  <c r="BE1690"/>
  <c r="BE1729"/>
  <c i="1" r="AW95"/>
  <c i="2" r="BE182"/>
  <c r="BE238"/>
  <c r="BE323"/>
  <c r="BE329"/>
  <c r="BE365"/>
  <c r="BE518"/>
  <c r="BE560"/>
  <c r="BE745"/>
  <c r="BE747"/>
  <c r="BE772"/>
  <c r="BE782"/>
  <c r="BE795"/>
  <c r="BE863"/>
  <c r="BE870"/>
  <c r="BE875"/>
  <c r="BE1057"/>
  <c r="BE1067"/>
  <c r="BE1069"/>
  <c r="BE1078"/>
  <c r="BE1080"/>
  <c r="BE1090"/>
  <c r="BE1171"/>
  <c r="BE1193"/>
  <c r="BE1195"/>
  <c r="BE1204"/>
  <c r="BE1434"/>
  <c r="BE1453"/>
  <c r="BE1489"/>
  <c r="BE1524"/>
  <c r="BE1543"/>
  <c r="BE1649"/>
  <c r="BE1750"/>
  <c r="F35"/>
  <c i="1" r="BB95"/>
  <c i="3" r="F37"/>
  <c i="1" r="BD96"/>
  <c i="3" r="F35"/>
  <c i="1" r="BB96"/>
  <c i="3" r="J34"/>
  <c i="1" r="AW96"/>
  <c i="3" r="F36"/>
  <c i="1" r="BC96"/>
  <c i="3" r="F34"/>
  <c i="1" r="BA96"/>
  <c i="2" r="F37"/>
  <c i="1" r="BD95"/>
  <c i="2" r="F34"/>
  <c i="1" r="BA95"/>
  <c i="2" r="F36"/>
  <c i="1" r="BC95"/>
  <c i="2" l="1" r="P734"/>
  <c i="3" r="R125"/>
  <c r="R124"/>
  <c i="2" r="T1055"/>
  <c r="R734"/>
  <c r="R161"/>
  <c r="R160"/>
  <c i="3" r="T125"/>
  <c r="T124"/>
  <c i="2" r="BK1055"/>
  <c r="J1055"/>
  <c r="J120"/>
  <c r="P161"/>
  <c r="R1055"/>
  <c r="T363"/>
  <c r="T734"/>
  <c i="3" r="P125"/>
  <c r="P124"/>
  <c i="1" r="AU96"/>
  <c i="2" r="P1055"/>
  <c i="3" r="BK125"/>
  <c r="J125"/>
  <c r="J97"/>
  <c i="2" r="BK161"/>
  <c r="J161"/>
  <c r="J97"/>
  <c i="1" r="BB94"/>
  <c r="W31"/>
  <c i="3" r="J33"/>
  <c i="1" r="AV96"/>
  <c r="AT96"/>
  <c i="2" r="J33"/>
  <c i="1" r="AV95"/>
  <c r="AT95"/>
  <c i="2" r="F33"/>
  <c i="1" r="AZ95"/>
  <c r="BD94"/>
  <c r="W33"/>
  <c r="BA94"/>
  <c r="W30"/>
  <c r="BC94"/>
  <c r="W32"/>
  <c i="3" r="F33"/>
  <c i="1" r="AZ96"/>
  <c i="2" l="1" r="T161"/>
  <c r="T160"/>
  <c r="P160"/>
  <c i="1" r="AU95"/>
  <c i="3" r="BK124"/>
  <c r="J124"/>
  <c r="J96"/>
  <c i="2" r="BK160"/>
  <c r="J160"/>
  <c i="1" r="AU94"/>
  <c r="AY94"/>
  <c r="AW94"/>
  <c r="AK30"/>
  <c r="AX94"/>
  <c r="AZ94"/>
  <c r="W29"/>
  <c i="2" r="J30"/>
  <c i="1" r="AG95"/>
  <c i="2" l="1" r="J39"/>
  <c r="J96"/>
  <c i="1" r="AN95"/>
  <c i="3" r="J30"/>
  <c i="1" r="AG96"/>
  <c r="AV94"/>
  <c r="AK29"/>
  <c i="3" l="1" r="J39"/>
  <c i="1" r="AN96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<sst xmlns="http://schemas.openxmlformats.org/spreadsheetml/2006/main">
  <si>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</si>
  <si>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</si>
  <si>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</si>
  <si>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</si>
  <si>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</si>
  <si>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{602e520e-d3ec-4863-a1a2-736d19ff4515}</t>
  </si>
  <si>
    <t>0,01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</si>
  <si>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</si>
  <si>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</si>
  <si>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</si>
  <si>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</si>
  <si>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</si>
  <si>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</si>
  <si>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R-25_15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</si>
  <si>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</si>
  <si>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</si>
  <si>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bytového domu Turnov, Žižkova 2032</t>
  </si>
  <si>
    <t>KSO:</t>
  </si>
  <si>
    <t>CC-CZ:</t>
  </si>
  <si>
    <t>Místo:</t>
  </si>
  <si>
    <t>Turnov</t>
  </si>
  <si>
    <t>Datum:</t>
  </si>
  <si>
    <t>15. 1. 2024</t>
  </si>
  <si>
    <t>Zadavatel:</t>
  </si>
  <si>
    <t>IČ:</t>
  </si>
  <si>
    <t>Město Turnov, Antonína Dvořáka 335; 511 01 Turnov</t>
  </si>
  <si>
    <t>DIČ:</t>
  </si>
  <si>
    <t>Uchazeč:</t>
  </si>
  <si>
    <t>Vyplň údaj</t>
  </si>
  <si>
    <t>Projektant:</t>
  </si>
  <si>
    <t>Jan Hošek</t>
  </si>
  <si>
    <t>True</t>
  </si>
  <si>
    <t>Zpracovatel:</t>
  </si>
  <si>
    <t>Bc. Čermák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</si>
  <si>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</si>
  <si>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</si>
  <si>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</si>
  <si>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</si>
  <si>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</si>
  <si>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</si>
  <si>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</si>
  <si>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</si>
  <si>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</si>
  <si>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</si>
  <si>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</si>
  <si>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</si>
  <si>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</si>
  <si>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</si>
  <si>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</si>
  <si>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</si>
  <si>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</si>
  <si>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</si>
  <si>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</si>
  <si>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</si>
  <si>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</si>
  <si>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</si>
  <si>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</si>
  <si>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</si>
  <si>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</si>
  <si>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</si>
  <si>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</si>
  <si>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</si>
  <si>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</si>
  <si>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</si>
  <si>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</si>
  <si>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</si>
  <si>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</si>
  <si>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</si>
  <si>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</si>
  <si>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</si>
  <si>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</si>
  <si>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</si>
  <si>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</si>
  <si>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</si>
  <si>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</si>
  <si>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</si>
  <si>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</si>
  <si>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</si>
  <si>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</si>
  <si>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</si>
  <si>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D1.01</t>
  </si>
  <si>
    <t>Stavebně konstukční část</t>
  </si>
  <si>
    <t>STA</t>
  </si>
  <si>
    <t>1</t>
  </si>
  <si>
    <t>{a19b2090-cdb0-4cc1-8518-fa9dddb0280b}</t>
  </si>
  <si>
    <t>2</t>
  </si>
  <si>
    <t>VRN</t>
  </si>
  <si>
    <t>Vedlejší rozpočtové náklady</t>
  </si>
  <si>
    <t>{9992241c-7ae8-487c-baa9-3bd51b5dce0d}</t>
  </si>
  <si>
    <t>KRYCÍ LIST SOUPISU PRACÍ</t>
  </si>
  <si>
    <t>Objekt:</t>
  </si>
  <si>
    <t>D1.01 - Stavebně konstukční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</si>
  <si>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</si>
  <si>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</si>
  <si>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</si>
  <si>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</si>
  <si>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</si>
  <si>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</si>
  <si>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</si>
  <si>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</si>
  <si>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13 - Zemní práce - hloubené vykopávky</t>
  </si>
  <si>
    <t xml:space="preserve">      16 - Zemní práce - přemístění výkopku</t>
  </si>
  <si>
    <t xml:space="preserve">      17 - Zemní práce - konstrukce ze zemin</t>
  </si>
  <si>
    <t xml:space="preserve">      18 - Zemní práce - povrchové úpravy terénu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</si>
  <si>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</si>
  <si>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</si>
  <si>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</si>
  <si>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</si>
  <si>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</si>
  <si>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</si>
  <si>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</si>
  <si>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</si>
  <si>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</si>
  <si>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</si>
  <si>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</si>
  <si>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</si>
  <si>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  98 - Demolice a sanace</t>
  </si>
  <si>
    <t xml:space="preserve">      99 - Přesuny hmot a suti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</si>
  <si>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</si>
  <si>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</si>
  <si>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</si>
  <si>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</si>
  <si>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</si>
  <si>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</si>
  <si>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</si>
  <si>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</si>
  <si>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</si>
  <si>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</si>
  <si>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</si>
  <si>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</si>
  <si>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766.a - Okna - Plastová</t>
  </si>
  <si>
    <t xml:space="preserve">    767 - Konstrukce zámečnické</t>
  </si>
  <si>
    <t xml:space="preserve">      767.b - Dveře - Hliníkové</t>
  </si>
  <si>
    <t xml:space="preserve">      767.a - Okna - Hliníková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</si>
  <si>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</si>
  <si>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</si>
  <si>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</si>
  <si>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789 - Hodinové zúčtovací sazby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</si>
  <si>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</si>
  <si>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</si>
  <si>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</si>
  <si>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</si>
  <si>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</si>
  <si>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</si>
  <si>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</si>
  <si>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</si>
  <si>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</si>
  <si>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</si>
  <si>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</si>
  <si>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</si>
  <si>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</si>
  <si>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</si>
  <si>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</si>
  <si>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</si>
  <si>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</si>
  <si>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</si>
  <si>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</si>
  <si>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</si>
  <si>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</si>
  <si>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</si>
  <si>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</si>
  <si>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113106122</t>
  </si>
  <si>
    <t>Rozebrání dlažeb z kamenných dlaždic komunikací pro pěší ručně</t>
  </si>
  <si>
    <t>m2</t>
  </si>
  <si>
    <t>CS ÚRS 2025 01</t>
  </si>
  <si>
    <t>4</t>
  </si>
  <si>
    <t>3</t>
  </si>
  <si>
    <t>-1226515722</t>
  </si>
  <si>
    <t>Online PSC</t>
  </si>
  <si>
    <t>https://podminky.urs.cz/item/CS_URS_2025_01/113106122</t>
  </si>
  <si>
    <t>VV</t>
  </si>
  <si>
    <t>Viz PD stavební část - výkresy půdorysu, výkresy řezů a Tech.zpr.</t>
  </si>
  <si>
    <t>Změřeno v programu AutoCAD</t>
  </si>
  <si>
    <t>.</t>
  </si>
  <si>
    <t>venkovní dlažba</t>
  </si>
  <si>
    <t>"úroveň 1.NP" 114,83</t>
  </si>
  <si>
    <t>Součet</t>
  </si>
  <si>
    <t>113107021</t>
  </si>
  <si>
    <t>Odstranění podkladu z kameniva drceného tl do 100 mm při překopech ručně</t>
  </si>
  <si>
    <t>1026060179</t>
  </si>
  <si>
    <t>https://podminky.urs.cz/item/CS_URS_2025_01/113107021</t>
  </si>
  <si>
    <t>- uvažuje se s odstranění vrstvy včetně odvozu na skládku</t>
  </si>
  <si>
    <t>13</t>
  </si>
  <si>
    <t>Zemní práce - hloubené vykopávky</t>
  </si>
  <si>
    <t>132112131</t>
  </si>
  <si>
    <t>Hloubení nezapažených rýh šířky do 800 mm v soudržných horninách třídy těžitelnosti I skupiny 1 a 2 ručně</t>
  </si>
  <si>
    <t>m3</t>
  </si>
  <si>
    <t>1484895464</t>
  </si>
  <si>
    <t>https://podminky.urs.cz/item/CS_URS_2025_01/132112131</t>
  </si>
  <si>
    <t>- předpokládá se možnost využití strojní mechanizace v rozsahu 75% zemních prací</t>
  </si>
  <si>
    <t>- zatřídění zeminy: tř. 1-2 80%; tř. 3 20%</t>
  </si>
  <si>
    <t>"okopávka objektu" (60,36*0,6)*0,25*0,8</t>
  </si>
  <si>
    <t>132251102</t>
  </si>
  <si>
    <t>Hloubení rýh nezapažených š do 800 mm v hornině třídy těžitelnosti I skupiny 3 objem do 50 m3 strojně</t>
  </si>
  <si>
    <t>866062289</t>
  </si>
  <si>
    <t>https://podminky.urs.cz/item/CS_URS_2025_01/132251102</t>
  </si>
  <si>
    <t>"okopávka objektu" (60,36*0,6)*0,75*0,2</t>
  </si>
  <si>
    <t>5</t>
  </si>
  <si>
    <t>132151102</t>
  </si>
  <si>
    <t>Hloubení rýh nezapažených š do 800 mm v hornině třídy těžitelnosti I skupiny 1 a 2 objem do 50 m3 strojně</t>
  </si>
  <si>
    <t>-1362764510</t>
  </si>
  <si>
    <t>https://podminky.urs.cz/item/CS_URS_2025_01/132151102</t>
  </si>
  <si>
    <t>"okopávka objektu" (60,36*0,6)*0,75*0,8</t>
  </si>
  <si>
    <t>6</t>
  </si>
  <si>
    <t>132212131</t>
  </si>
  <si>
    <t>Hloubení nezapažených rýh šířky do 800 mm v soudržných horninách třídy těžitelnosti I skupiny 3 ručně</t>
  </si>
  <si>
    <t>406625425</t>
  </si>
  <si>
    <t>https://podminky.urs.cz/item/CS_URS_2025_01/132212131</t>
  </si>
  <si>
    <t>"okopávka objektu" (60,36*0,6)*0,25*0,2</t>
  </si>
  <si>
    <t>16</t>
  </si>
  <si>
    <t>Zemní práce - přemístění výkopku</t>
  </si>
  <si>
    <t>7</t>
  </si>
  <si>
    <t>162251102</t>
  </si>
  <si>
    <t>Vodorovné přemístění přes 20 do 50 m výkopku/sypaniny z horniny třídy těžitelnosti I skupiny 1 až 3</t>
  </si>
  <si>
    <t>-601401146</t>
  </si>
  <si>
    <t>https://podminky.urs.cz/item/CS_URS_2025_01/162251102</t>
  </si>
  <si>
    <t>- uvažovaný přesun hmot do 50 m</t>
  </si>
  <si>
    <t>"okopávky objektu" 21,73+5,432</t>
  </si>
  <si>
    <t>"výkopek pro zásypy" 27,162-(60,36*0,3)</t>
  </si>
  <si>
    <t>8</t>
  </si>
  <si>
    <t>162751117</t>
  </si>
  <si>
    <t>Vodorovné přemístění přes 9 000 do 10000 m výkopku/sypaniny z horniny třídy těžitelnosti I skupiny 1 až 3</t>
  </si>
  <si>
    <t>88886502</t>
  </si>
  <si>
    <t>https://podminky.urs.cz/item/CS_URS_2025_01/162751117</t>
  </si>
  <si>
    <t>Předpokládaný přesun do 25 km</t>
  </si>
  <si>
    <t>"kamenivo - podsyp" 114,83*0,1</t>
  </si>
  <si>
    <t>"výkopek" (60,36*0,3)</t>
  </si>
  <si>
    <t>9</t>
  </si>
  <si>
    <t>162751119</t>
  </si>
  <si>
    <t>Příplatek k vodorovnému přemístění výkopku/sypaniny z horniny třídy těžitelnosti I skupiny 1 až 3 ZKD 1000 m přes 10000 m</t>
  </si>
  <si>
    <t>2143868000</t>
  </si>
  <si>
    <t>https://podminky.urs.cz/item/CS_URS_2025_01/162751119</t>
  </si>
  <si>
    <t>29,591*15 'Přepočtené koeficientem množství</t>
  </si>
  <si>
    <t>10</t>
  </si>
  <si>
    <t>162211311</t>
  </si>
  <si>
    <t>Vodorovné přemístění výkopku z horniny třídy těžitelnosti I skupiny 1 až 3 stavebním kolečkem do 10 m</t>
  </si>
  <si>
    <t>-1778824526</t>
  </si>
  <si>
    <t>https://podminky.urs.cz/item/CS_URS_2025_01/162211311</t>
  </si>
  <si>
    <t>západní strana - nepočítá se s možností mechanizace</t>
  </si>
  <si>
    <t>- odstraněný podsyp dlažby</t>
  </si>
  <si>
    <t>- uvažovaný přesun hmot do 20 m</t>
  </si>
  <si>
    <t>"úroveň 1.NP" (52,05+13,23)*0,1</t>
  </si>
  <si>
    <t>Mezisoučet</t>
  </si>
  <si>
    <t>zemina kde se neuvažuje strojní mechanizace</t>
  </si>
  <si>
    <t>"okopávky objektu" 7,243+1,811</t>
  </si>
  <si>
    <t>162211319</t>
  </si>
  <si>
    <t>Příplatek k vodorovnému přemístění výkopku z horniny třídy těžitelnosti I skupiny 1 až 3 stavebním kolečkem za každých dalších 10 m</t>
  </si>
  <si>
    <t>1172823258</t>
  </si>
  <si>
    <t>https://podminky.urs.cz/item/CS_URS_2025_01/162211319</t>
  </si>
  <si>
    <t>167151101</t>
  </si>
  <si>
    <t>Nakládání výkopku z hornin třídy těžitelnosti I skupiny 1 až 3 do 100 m3</t>
  </si>
  <si>
    <t>-284840740</t>
  </si>
  <si>
    <t>https://podminky.urs.cz/item/CS_URS_2025_01/167151101</t>
  </si>
  <si>
    <t xml:space="preserve">Nakládání zeminy z meziskládky </t>
  </si>
  <si>
    <t>"zemina výkopek" 36,216</t>
  </si>
  <si>
    <t>17</t>
  </si>
  <si>
    <t>Zemní práce - konstrukce ze zemin</t>
  </si>
  <si>
    <t>171201231</t>
  </si>
  <si>
    <t>Poplatek za uložení zeminy a kamení na recyklační skládce (skládkovné) kód odpadu 17 05 04</t>
  </si>
  <si>
    <t>t</t>
  </si>
  <si>
    <t>2049071678</t>
  </si>
  <si>
    <t>https://podminky.urs.cz/item/CS_URS_2025_01/171201231</t>
  </si>
  <si>
    <t>"podsyp - kamenivo" 11,483*1,6</t>
  </si>
  <si>
    <t>"výkopek" (60,36*0,3)*2</t>
  </si>
  <si>
    <t>14</t>
  </si>
  <si>
    <t>171251201</t>
  </si>
  <si>
    <t>Uložení sypaniny na skládky nebo meziskládky</t>
  </si>
  <si>
    <t>2137438424</t>
  </si>
  <si>
    <t>https://podminky.urs.cz/item/CS_URS_2025_01/171251201</t>
  </si>
  <si>
    <t>Meziskládka:</t>
  </si>
  <si>
    <t>"zemina výkopek - ruční" 7,243+1,811</t>
  </si>
  <si>
    <t>"zemina výkopek - strojní" 21,73+5,432</t>
  </si>
  <si>
    <t>Skládka</t>
  </si>
  <si>
    <t>"podsyp - kamenivo" 11,483</t>
  </si>
  <si>
    <t>"zemina výkopek" (60,36*0,3)</t>
  </si>
  <si>
    <t>15</t>
  </si>
  <si>
    <t>172152101r01</t>
  </si>
  <si>
    <t>Zřízení těsnicí vrstvy se zhutněním za pomocí jílové ucpávky</t>
  </si>
  <si>
    <t>922261666</t>
  </si>
  <si>
    <t>Viz. PD stavební část - výkresů půdorysů, výkresů řezů a Tech. zprávy</t>
  </si>
  <si>
    <t>Včetně vyspádování jílové ucpávky</t>
  </si>
  <si>
    <t>- rozsah skladby musí být upřesněn na stavbě</t>
  </si>
  <si>
    <t>Součást skladby ( T2 )</t>
  </si>
  <si>
    <t>"drenážní systém"16,25*0,15*0,8</t>
  </si>
  <si>
    <t>174111101</t>
  </si>
  <si>
    <t>Zásyp jam, šachet rýh nebo kolem objektů sypaninou se zhutněním ručně</t>
  </si>
  <si>
    <t>-544994153</t>
  </si>
  <si>
    <t>https://podminky.urs.cz/item/CS_URS_2025_01/174111101</t>
  </si>
  <si>
    <t>16,25*0,3</t>
  </si>
  <si>
    <t>M</t>
  </si>
  <si>
    <t>58344155</t>
  </si>
  <si>
    <t>štěrkodrť frakce 0/22</t>
  </si>
  <si>
    <t>-810947974</t>
  </si>
  <si>
    <t>4,875*1,8 'Přepočtené koeficientem množství</t>
  </si>
  <si>
    <t>18</t>
  </si>
  <si>
    <t>175151201</t>
  </si>
  <si>
    <t>Obsypání objektu nad přilehlým původním terénem sypaninou bez prohození, uloženou do 3 m strojně</t>
  </si>
  <si>
    <t>-1418569222</t>
  </si>
  <si>
    <t>https://podminky.urs.cz/item/CS_URS_2025_01/175151201</t>
  </si>
  <si>
    <t xml:space="preserve"> - využití stávajících zeminy v maximálním rozsahu</t>
  </si>
  <si>
    <t>obsypání objektu po zateplení</t>
  </si>
  <si>
    <t>"venkovní část" 7,243+21,730+1,811+5,432-(60,36*0,3)</t>
  </si>
  <si>
    <t>Zemní práce - povrchové úpravy terénu</t>
  </si>
  <si>
    <t>19</t>
  </si>
  <si>
    <t>184911211</t>
  </si>
  <si>
    <t>Rozprostření valounků vel přes 0,063 do 0,1 m v rovině a svahu do 1:5</t>
  </si>
  <si>
    <t>-1767494092</t>
  </si>
  <si>
    <t>https://podminky.urs.cz/item/CS_URS_2025_01/184911211</t>
  </si>
  <si>
    <t>"okapový chodníček" 16,25*0,7</t>
  </si>
  <si>
    <t>20</t>
  </si>
  <si>
    <t>58337403</t>
  </si>
  <si>
    <t>kamenivo dekorační (kačírek) frakce 16/32</t>
  </si>
  <si>
    <t>-525552823</t>
  </si>
  <si>
    <t>11,375*0,4 'Přepočtené koeficientem množství</t>
  </si>
  <si>
    <t>Svislé a kompletní konstrukce</t>
  </si>
  <si>
    <t>21</t>
  </si>
  <si>
    <t>310271055</t>
  </si>
  <si>
    <t>Zazdívka otvorů ve zdivu nadzákladovém pl přes 1 do 4 m2 pórobetonovými tvárnicemi přes P2 do P4 na tenkovrstvou maltu tl 200 mm</t>
  </si>
  <si>
    <t>397093393</t>
  </si>
  <si>
    <t>https://podminky.urs.cz/item/CS_URS_2025_01/310271055</t>
  </si>
  <si>
    <t>"původní otvor" 2,56</t>
  </si>
  <si>
    <t>22</t>
  </si>
  <si>
    <t>349231821</t>
  </si>
  <si>
    <t>Přizdívka ostění s ozubem z cihel tl přes 150 do 300 mm</t>
  </si>
  <si>
    <t>-892688154</t>
  </si>
  <si>
    <t>https://podminky.urs.cz/item/CS_URS_2025_01/349231821</t>
  </si>
  <si>
    <t>"spojovací krček" ((1,65*0,245*2)*3)*2</t>
  </si>
  <si>
    <t>23</t>
  </si>
  <si>
    <t>389381001</t>
  </si>
  <si>
    <t>Dobetonování prefabrikovaných konstrukcí</t>
  </si>
  <si>
    <t>-1247696006</t>
  </si>
  <si>
    <t>https://podminky.urs.cz/item/CS_URS_2025_01/389381001</t>
  </si>
  <si>
    <t>Dobetonávky stávajících konstrukcí</t>
  </si>
  <si>
    <t>"balkóny" (0,2*0,2*6*3*2)*0,2</t>
  </si>
  <si>
    <t>Komunikace pozemní</t>
  </si>
  <si>
    <t>24</t>
  </si>
  <si>
    <t>564251011</t>
  </si>
  <si>
    <t>Podklad nebo podsyp ze štěrkopísku ŠP plochy do 100 m2 tl 150 mm</t>
  </si>
  <si>
    <t>-556065584</t>
  </si>
  <si>
    <t>https://podminky.urs.cz/item/CS_URS_2025_01/564251011</t>
  </si>
  <si>
    <t>Součást skladby ( T1 )</t>
  </si>
  <si>
    <t>"venkovní dlažba" 104,04+18,2</t>
  </si>
  <si>
    <t>25</t>
  </si>
  <si>
    <t>596841122</t>
  </si>
  <si>
    <t>Kladení betonové dlažby komunikací pro pěší do lože z cement malty velikosti do 0,09 m2 pl přes 100 do 300 m2</t>
  </si>
  <si>
    <t>2126089796</t>
  </si>
  <si>
    <t>https://podminky.urs.cz/item/CS_URS_2025_01/596841122</t>
  </si>
  <si>
    <t>26</t>
  </si>
  <si>
    <t>59247374</t>
  </si>
  <si>
    <t>dlaždice teracová 300x300x35mm</t>
  </si>
  <si>
    <t>1625556845</t>
  </si>
  <si>
    <t>122,24*1,03 'Přepočtené koeficientem množství</t>
  </si>
  <si>
    <t>Úpravy povrchů, podlahy a osazování výplní</t>
  </si>
  <si>
    <t>61</t>
  </si>
  <si>
    <t>Úprava povrchů vnitřních</t>
  </si>
  <si>
    <t>27</t>
  </si>
  <si>
    <t>6122320r01</t>
  </si>
  <si>
    <t>Zapravení ostění z vnitřní strany po bouracích pracích a nově osazených oknech</t>
  </si>
  <si>
    <t>m</t>
  </si>
  <si>
    <t>-1360603949</t>
  </si>
  <si>
    <t>- součástí dodávky je příprava vnitřních prostor (zakrytí podlah kolem oken)</t>
  </si>
  <si>
    <t>- zapravení ostění maltou, lepidlem včetně tkaniny a přetažení štukem</t>
  </si>
  <si>
    <t>- výmalba ostění</t>
  </si>
  <si>
    <t>- zapravení parapetu a jeho příprava pro osazení parapetové desky</t>
  </si>
  <si>
    <t>- separace a přesun hmot</t>
  </si>
  <si>
    <t>Severní strana</t>
  </si>
  <si>
    <t>"ostění" (1,5*4)*7+(1,475*2+2,2*2)*4</t>
  </si>
  <si>
    <t>Jižní strana</t>
  </si>
  <si>
    <t>"ostění" (1,5*4)*2</t>
  </si>
  <si>
    <t>Západní strana</t>
  </si>
  <si>
    <t>"ostění" ((1,5*4)*2+(1,5*2+2,42*2)*20+(2,2*2+1,675*2)*3+(2,18*2+2,535*2)*3+(1,55*2+2,535*2)+(7,405*2+2,6*2))+10,9*2</t>
  </si>
  <si>
    <t>Východní strana</t>
  </si>
  <si>
    <t>"ostění" ((1,5*4)*7+(1,5*2+2,42*2)*20-(2,2*2+1,675*2)*3)</t>
  </si>
  <si>
    <t>62</t>
  </si>
  <si>
    <t>Úprava povrchů vnějších</t>
  </si>
  <si>
    <t>28</t>
  </si>
  <si>
    <t>621142001</t>
  </si>
  <si>
    <t>Sklovláknité pletivo vnějších podhledů vtlačené do tmelu</t>
  </si>
  <si>
    <t>1711764591</t>
  </si>
  <si>
    <t>https://podminky.urs.cz/item/CS_URS_2025_01/621142001</t>
  </si>
  <si>
    <t>"úroveň 1.NP" 19,33+14,74+20,16+15,27</t>
  </si>
  <si>
    <t>"úroveň 2.NP" 19,33+14,74+20,16+15,27</t>
  </si>
  <si>
    <t>"úroveň 3.NP" (9,82+4,87+4,78+3,04*2)*2</t>
  </si>
  <si>
    <t>"úroveň 4.NP" (9,82+4,87+4,78+3,04*2)*2</t>
  </si>
  <si>
    <t>29</t>
  </si>
  <si>
    <t>621151031</t>
  </si>
  <si>
    <t>Penetrační silikonový nátěr vnějších pastovitých tenkovrstvých omítek podhledů</t>
  </si>
  <si>
    <t>-1973768248</t>
  </si>
  <si>
    <t>https://podminky.urs.cz/item/CS_URS_2025_01/621151031</t>
  </si>
  <si>
    <t>30</t>
  </si>
  <si>
    <t>621251105</t>
  </si>
  <si>
    <t>Příplatek k cenám kontaktního zateplení podhledů za zápustnou montáž a použití tepelněizolačních zátek z minerální vlny</t>
  </si>
  <si>
    <t>-226979641</t>
  </si>
  <si>
    <t>https://podminky.urs.cz/item/CS_URS_2025_01/621251105</t>
  </si>
  <si>
    <t>31</t>
  </si>
  <si>
    <t>621531012</t>
  </si>
  <si>
    <t>Tenkovrstvá silikonová zatíraná omítka zrnitost 1,5 mm vnějších podhledů</t>
  </si>
  <si>
    <t>-1205286204</t>
  </si>
  <si>
    <t>https://podminky.urs.cz/item/CS_URS_2025_01/621531012</t>
  </si>
  <si>
    <t>32</t>
  </si>
  <si>
    <t>622142001</t>
  </si>
  <si>
    <t>Sklovláknité pletivo vnějších stěn vtlačené do tmelu</t>
  </si>
  <si>
    <t>79076618</t>
  </si>
  <si>
    <t>https://podminky.urs.cz/item/CS_URS_2025_01/622142001</t>
  </si>
  <si>
    <t>Součást skladby ( O2-O3 )</t>
  </si>
  <si>
    <t>"sokl" (100-2,4*3-1,5)*1,1</t>
  </si>
  <si>
    <t>Součást skladby ( O1 )</t>
  </si>
  <si>
    <t>"vedlejší stěny" 13,45+12,21</t>
  </si>
  <si>
    <t>"ostění" ((1,5*3)*7+(1,475*2,2*2)*4)*0,18</t>
  </si>
  <si>
    <t>"střecha" 57,87*0,5</t>
  </si>
  <si>
    <t>"chodba" 45,1</t>
  </si>
  <si>
    <t>"ostění" (1,5*3)*2*0,18</t>
  </si>
  <si>
    <t>"balkony a drobné kce" (0,497*3+0,877)*4*2+16*(0,497*2+0,15)</t>
  </si>
  <si>
    <t>"ostění" ((1,5*3)*2+(1,5+2,42*2)*20+(2,2+1,675*2)*3+(2,18+2,535*2)*3+(1,55+2,535*2)+(7,405+2,6*2))*0,18+10,9*2*0,78</t>
  </si>
  <si>
    <t>"ostění" ((1,5*3)*7+(1,5+2,42*2)*20-(2,2+1,675*2)*3)*0,18</t>
  </si>
  <si>
    <t>33</t>
  </si>
  <si>
    <t>622151001</t>
  </si>
  <si>
    <t>Penetrační akrylátový nátěr vnějších pastovitých tenkovrstvých omítek stěn</t>
  </si>
  <si>
    <t>1214876761</t>
  </si>
  <si>
    <t>https://podminky.urs.cz/item/CS_URS_2025_01/622151001</t>
  </si>
  <si>
    <t>Součást skladby (O2 )</t>
  </si>
  <si>
    <t>"sokl" (100-2,4*3-1,5-7,4)*0,6</t>
  </si>
  <si>
    <t>34</t>
  </si>
  <si>
    <t>621221041</t>
  </si>
  <si>
    <t>Montáž kontaktního zateplení vnějších podhledů lepením a mechanickým kotvením TI z minerální vlny s podélnou orientací do betonu a zdiva tl přes 160 do 200 mm</t>
  </si>
  <si>
    <t>900446143</t>
  </si>
  <si>
    <t>https://podminky.urs.cz/item/CS_URS_2025_01/621221041</t>
  </si>
  <si>
    <t>35</t>
  </si>
  <si>
    <t>63142030</t>
  </si>
  <si>
    <t>deska tepelně izolační minerální kontaktních fasád podélné vlákno λ=0,035-0,036 tl 180mm</t>
  </si>
  <si>
    <t>-675839860</t>
  </si>
  <si>
    <t>190,1*1,05 'Přepočtené koeficientem množství</t>
  </si>
  <si>
    <t>36</t>
  </si>
  <si>
    <t>622151031</t>
  </si>
  <si>
    <t>Penetrační silikonový nátěr vnějších pastovitých tenkovrstvých omítek stěn</t>
  </si>
  <si>
    <t>-326887170</t>
  </si>
  <si>
    <t>https://podminky.urs.cz/item/CS_URS_2025_01/622151031</t>
  </si>
  <si>
    <t>"hlavní stěna" 246,78</t>
  </si>
  <si>
    <t>"otvory" -(1,5*1,5)*7-(2,2*1,475)*4</t>
  </si>
  <si>
    <t>"hlavní stěna" 185,65</t>
  </si>
  <si>
    <t>"otvory" -(1,5*1,5)*2</t>
  </si>
  <si>
    <t>"hlavní stěna" 414,61</t>
  </si>
  <si>
    <t>"otvory" -(1,5*1,5)*2-(1,5*2,42)*20-(2,2*1,675)*3-(2,18*2,535)*3-1,55*2,535-7,405*2,6-1,5*10,9</t>
  </si>
  <si>
    <t>"otvory" -(1,5*1,5)*7-(1,5*2,42)*20-(2,2*1,675)*3</t>
  </si>
  <si>
    <t>37</t>
  </si>
  <si>
    <t>622211011</t>
  </si>
  <si>
    <t>Montáž kontaktního zateplení vnějších stěn lepením a mechanickým kotvením polystyrénových desek do betonu a zdiva tl přes 40 do 80 mm</t>
  </si>
  <si>
    <t>123990650</t>
  </si>
  <si>
    <t>https://podminky.urs.cz/item/CS_URS_2025_01/622211011</t>
  </si>
  <si>
    <t>"vnitřní část ´´ostění´´ západní strana " 8,975*0,6*2</t>
  </si>
  <si>
    <t>38</t>
  </si>
  <si>
    <t>28376417</t>
  </si>
  <si>
    <t>deska XPS hrana polodrážková a hladký povrch 300kPA λ=0,035 tl 50mm</t>
  </si>
  <si>
    <t>1688111439</t>
  </si>
  <si>
    <t>10,77*1,05 'Přepočtené koeficientem množství</t>
  </si>
  <si>
    <t>39</t>
  </si>
  <si>
    <t>622221041</t>
  </si>
  <si>
    <t>Montáž kontaktního zateplení vnějších stěn lepením a mechanickým kotvením desek z minerální vlny s podélnou orientací do zdiva a betonu tl přes 160 do 200 mm</t>
  </si>
  <si>
    <t>-1224004104</t>
  </si>
  <si>
    <t>https://podminky.urs.cz/item/CS_URS_2025_01/622221041</t>
  </si>
  <si>
    <t>"otvory" -(1,5*1,5)*7-(1,5*2,42)*20-(2,2*1,675)*3-1,5*10,9</t>
  </si>
  <si>
    <t>40</t>
  </si>
  <si>
    <t>-1649647402</t>
  </si>
  <si>
    <t>1064,819*1,05 'Přepočtené koeficientem množství</t>
  </si>
  <si>
    <t>41</t>
  </si>
  <si>
    <t>622212001</t>
  </si>
  <si>
    <t>Montáž kontaktního zateplení vnějšího ostění, nadpraží nebo parapetu hl. špalety do 200 mm lepením desek z polystyrenu tl do 40 mm</t>
  </si>
  <si>
    <t>-1566784669</t>
  </si>
  <si>
    <t>https://podminky.urs.cz/item/CS_URS_2025_01/622212001</t>
  </si>
  <si>
    <t>42</t>
  </si>
  <si>
    <t>28376415</t>
  </si>
  <si>
    <t>deska XPS hrana polodrážková a hladký povrch 300kPA λ=0,035 tl 30mm</t>
  </si>
  <si>
    <t>-1320587321</t>
  </si>
  <si>
    <t>"ostění" ((1,5*4)*7+(1,475*2+2,2*2)*4)*0,18</t>
  </si>
  <si>
    <t>"ostění" ((1,5*4)*2)*0,18</t>
  </si>
  <si>
    <t>"ostění" (((1,5*4)*2+(1,5*2+2,42*2)*20+(2,2*2+1,675*2)*3+(2,18*2+2,535*2)*3+(1,55*2+2,535*2)+(7,405*2+2,6*2))+10,9*2)*0,18</t>
  </si>
  <si>
    <t>"ostění" (((1,5*4)*7+(1,5*2+2,42*2)*20-(2,2*2+1,675*2)*3))*0,18</t>
  </si>
  <si>
    <t>43</t>
  </si>
  <si>
    <t>622531012</t>
  </si>
  <si>
    <t>Tenkovrstvá silikonová zatíraná omítka zrnitost 1,5 mm vnějších stěn</t>
  </si>
  <si>
    <t>1180269084</t>
  </si>
  <si>
    <t>https://podminky.urs.cz/item/CS_URS_2025_01/622531012</t>
  </si>
  <si>
    <t>44</t>
  </si>
  <si>
    <t>622251105</t>
  </si>
  <si>
    <t>Příplatek k cenám kontaktního zateplení vnějších stěn za zápustnou montáž a použití tepelněizolačních zátek z minerální vlny</t>
  </si>
  <si>
    <t>-1704110288</t>
  </si>
  <si>
    <t>https://podminky.urs.cz/item/CS_URS_2025_01/622251105</t>
  </si>
  <si>
    <t>"viz pol. č. 622221041" 1064,819</t>
  </si>
  <si>
    <t>"viz pol.č. 622212001" 95,269</t>
  </si>
  <si>
    <t>45</t>
  </si>
  <si>
    <t>622251211</t>
  </si>
  <si>
    <t>Příplatek k cenám kontaktního zateplení vnějších stěn za zesílení vyztužení základní vrstvy</t>
  </si>
  <si>
    <t>686077651</t>
  </si>
  <si>
    <t>https://podminky.urs.cz/item/CS_URS_2025_01/622251211</t>
  </si>
  <si>
    <t>"viz pol. č. 622142001" 1343,246*0,15</t>
  </si>
  <si>
    <t>46</t>
  </si>
  <si>
    <t>622252002</t>
  </si>
  <si>
    <t>Montáž profilů kontaktního zateplení lepených</t>
  </si>
  <si>
    <t>1446588878</t>
  </si>
  <si>
    <t>https://podminky.urs.cz/item/CS_URS_2025_01/622252002</t>
  </si>
  <si>
    <t>47</t>
  </si>
  <si>
    <t>63127416</t>
  </si>
  <si>
    <t>profil rohový PVC s výztužnou tkaninou š 100/100mm</t>
  </si>
  <si>
    <t>746315355</t>
  </si>
  <si>
    <t>Ostění</t>
  </si>
  <si>
    <t>"severní strana" ((1,5*3)*7+(1,475*2,2*2)*4)</t>
  </si>
  <si>
    <t>"jižní strana" (1,5*3)*2</t>
  </si>
  <si>
    <t>"západní strana" ((1,5*3)*2+(1,5+2,42*2)*20+(2,2+1,675*2)*3+(2,18+2,535*2)*3+(1,55+2,535*2)+(7,405+2,6*2))+10,9*2</t>
  </si>
  <si>
    <t>"východní strana" ((1,5*3)*7+(1,5+2,42*2)*20-(2,2+1,675*2)*3)+10,9*2</t>
  </si>
  <si>
    <t>Rohy konstrukcí</t>
  </si>
  <si>
    <t>"severní strana" (12,68*4)</t>
  </si>
  <si>
    <t>"jižní strana" (12,47*4)</t>
  </si>
  <si>
    <t>"západní strana" 117,35</t>
  </si>
  <si>
    <t>"východní strana" 121,15</t>
  </si>
  <si>
    <t>784,235*1,05 'Přepočtené koeficientem množství</t>
  </si>
  <si>
    <t>48</t>
  </si>
  <si>
    <t>59051476</t>
  </si>
  <si>
    <t>profil napojovací okenní PVC s výztužnou tkaninou 9mm</t>
  </si>
  <si>
    <t>2099372693</t>
  </si>
  <si>
    <t>"ostění" ((1,5*3)*7+(1,475*2,2*2)*4)</t>
  </si>
  <si>
    <t>"ostění" (1,5*3)*2</t>
  </si>
  <si>
    <t>"ostění" ((1,5*3)*2+(1,5+2,42*2)*20+(2,2+1,675*2)*3+(2,18+2,535*2)*3+(1,55+2,535*2)+(7,405+2,6*2))+10,9*2</t>
  </si>
  <si>
    <t>"ostění" ((1,5*3)*7+(1,5+2,42*2)*20-(2,2+1,675*2)*3)</t>
  </si>
  <si>
    <t>423,335*1,05 'Přepočtené koeficientem množství</t>
  </si>
  <si>
    <t>49</t>
  </si>
  <si>
    <t>622335102</t>
  </si>
  <si>
    <t>Oprava cementové hladké omítky vnějších stěn v rozsahu přes 10 do 30 %</t>
  </si>
  <si>
    <t>-992818973</t>
  </si>
  <si>
    <t>https://podminky.urs.cz/item/CS_URS_2025_01/622335102</t>
  </si>
  <si>
    <t>- rozsah prací musí být určen na základě skutečného stavu</t>
  </si>
  <si>
    <t>- předpokládaný rozsah kolem 10%</t>
  </si>
  <si>
    <t>Fasáda</t>
  </si>
  <si>
    <t>"západní strana" 384,15+19,05</t>
  </si>
  <si>
    <t>"odečtené plochy" -(3,47*20+2,22*2+5,41*3+3,18+7*2,1+16,86)</t>
  </si>
  <si>
    <t xml:space="preserve">"východní strana"  384,15+18,35</t>
  </si>
  <si>
    <t>"odečtené plochy"-(3,44*18+2,16*8+0,65+16,86)</t>
  </si>
  <si>
    <t>"jižní strana" (45,11+170,65)-2,25*3</t>
  </si>
  <si>
    <t>"severní strana" 232,25+6,75</t>
  </si>
  <si>
    <t>"odečtené plochy" -(1,89*7+3,35*4)</t>
  </si>
  <si>
    <t>"špalety" (26,63+96,71+124,81-16,86*2)*0,75*0,15</t>
  </si>
  <si>
    <t>Soklová část</t>
  </si>
  <si>
    <t>"západní strana" 31,63*0,7</t>
  </si>
  <si>
    <t xml:space="preserve">"východní strana"  31,63*0,7</t>
  </si>
  <si>
    <t>"jižní strana" 19,4*0,7</t>
  </si>
  <si>
    <t>"severní strana" 19,4*0,7</t>
  </si>
  <si>
    <t>50</t>
  </si>
  <si>
    <t>622511112</t>
  </si>
  <si>
    <t>Tenkovrstvá akrylátová mozaiková střednězrnná omítka vnějších stěn</t>
  </si>
  <si>
    <t>92169247</t>
  </si>
  <si>
    <t>https://podminky.urs.cz/item/CS_URS_2025_01/622511112</t>
  </si>
  <si>
    <t>51</t>
  </si>
  <si>
    <t>629991011</t>
  </si>
  <si>
    <t>Zakrytí výplní otvorů a svislých ploch fólií přilepenou lepící páskou</t>
  </si>
  <si>
    <t>-408228983</t>
  </si>
  <si>
    <t>https://podminky.urs.cz/item/CS_URS_2025_01/629991011</t>
  </si>
  <si>
    <t>"sokl" 100</t>
  </si>
  <si>
    <t>52</t>
  </si>
  <si>
    <t>629991012</t>
  </si>
  <si>
    <t>Zakrytí výplní otvorů fólií přilepenou na začišťovací lišty</t>
  </si>
  <si>
    <t>1117355458</t>
  </si>
  <si>
    <t>https://podminky.urs.cz/item/CS_URS_2025_01/629991012</t>
  </si>
  <si>
    <t>"ostění" (1,5*1,5)*7+(1,475*2,2)*4</t>
  </si>
  <si>
    <t>"ostění" (1,5*1,5)*2</t>
  </si>
  <si>
    <t>"ostění" ((1,5*1,5)*2+(1,5*2,42)*20+(2,2*1,675)*3+(2,18*2,535)*3+(1,55*2,535)+(7,405*2,6))+10,9*1,5</t>
  </si>
  <si>
    <t>"ostění" ((1,5*1,5)*7+(1,5*2,42)*20-(2,2*1,675)*3)+10,9*1,5</t>
  </si>
  <si>
    <t>53</t>
  </si>
  <si>
    <t>629995101</t>
  </si>
  <si>
    <t>Očištění vnějších ploch tlakovou vodou</t>
  </si>
  <si>
    <t>-1021476350</t>
  </si>
  <si>
    <t>https://podminky.urs.cz/item/CS_URS_2025_01/629995101</t>
  </si>
  <si>
    <t>"jižní strana" 7,35</t>
  </si>
  <si>
    <t>63</t>
  </si>
  <si>
    <t>Podlahy a podlahové konstrukce</t>
  </si>
  <si>
    <t>54</t>
  </si>
  <si>
    <t>631311134</t>
  </si>
  <si>
    <t>Mazanina tl přes 120 do 240 mm z betonu prostého bez zvýšených nároků na prostředí tř. C 16/20</t>
  </si>
  <si>
    <t>1724615286</t>
  </si>
  <si>
    <t>https://podminky.urs.cz/item/CS_URS_2025_01/631311134</t>
  </si>
  <si>
    <t>"venkovní dlažba" (104,04+18,2)*0,15</t>
  </si>
  <si>
    <t>55</t>
  </si>
  <si>
    <t>631351101</t>
  </si>
  <si>
    <t>Zřízení bednění rýh a hran v podlahách</t>
  </si>
  <si>
    <t>-954662073</t>
  </si>
  <si>
    <t>https://podminky.urs.cz/item/CS_URS_2025_01/631351101</t>
  </si>
  <si>
    <t>- nutnost bednění bude určena před započetím prací</t>
  </si>
  <si>
    <t>"venkovní dlažba" 101,55*0,2</t>
  </si>
  <si>
    <t>56</t>
  </si>
  <si>
    <t>631351102</t>
  </si>
  <si>
    <t>Odstranění bednění rýh a hran v podlahách</t>
  </si>
  <si>
    <t>-1583429086</t>
  </si>
  <si>
    <t>https://podminky.urs.cz/item/CS_URS_2025_01/631351102</t>
  </si>
  <si>
    <t>57</t>
  </si>
  <si>
    <t>631361821</t>
  </si>
  <si>
    <t>Výztuž mazanin betonářskou ocelí 10 505</t>
  </si>
  <si>
    <t>2019253405</t>
  </si>
  <si>
    <t>https://podminky.urs.cz/item/CS_URS_2025_01/631361821</t>
  </si>
  <si>
    <t>"venkovní dlažba" (104,04+18,2)*7,9*1,3*0,001</t>
  </si>
  <si>
    <t>58</t>
  </si>
  <si>
    <t>632450134</t>
  </si>
  <si>
    <t>Vyrovnávací cementový potěr tl přes 40 do 50 mm ze suchých směsí provedený v ploše</t>
  </si>
  <si>
    <t>-308593867</t>
  </si>
  <si>
    <t>https://podminky.urs.cz/item/CS_URS_2025_01/632450134</t>
  </si>
  <si>
    <t>průměrná výška potěru 45 mm</t>
  </si>
  <si>
    <t>- včetně vyspádování plochy dle požadavku PD</t>
  </si>
  <si>
    <t>Součást skladby ( P1 )</t>
  </si>
  <si>
    <t>"úroveň 2.NP" 58,52</t>
  </si>
  <si>
    <t>"úroveň 3.NP" 58,52</t>
  </si>
  <si>
    <t>"úroveň 4.NP" 42,54</t>
  </si>
  <si>
    <t>59</t>
  </si>
  <si>
    <t>634112113</t>
  </si>
  <si>
    <t>Obvodová dilatace podlahovým páskem z pěnového PE mezi stěnou a mazaninou nebo potěrem v 80 mm</t>
  </si>
  <si>
    <t>401129029</t>
  </si>
  <si>
    <t>https://podminky.urs.cz/item/CS_URS_2025_01/634112113</t>
  </si>
  <si>
    <t>"úroveň 3.NP" 19,33+14,74+20,16+15,27</t>
  </si>
  <si>
    <t xml:space="preserve">"úroveň 4.NP"  (4,335+4,18+5,757+9,25)*2</t>
  </si>
  <si>
    <t>60</t>
  </si>
  <si>
    <t>634911152</t>
  </si>
  <si>
    <t>Řezání dilatačních spár š 40 mm hl přes 10 do 20 mm v čerstvé betonové mazanině</t>
  </si>
  <si>
    <t>814759973</t>
  </si>
  <si>
    <t>https://podminky.urs.cz/item/CS_URS_2025_01/634911152</t>
  </si>
  <si>
    <t>"venkovní dlažba - odhad" 101,5/5*0,5</t>
  </si>
  <si>
    <t>Ostatní konstrukce a práce, bourání</t>
  </si>
  <si>
    <t>91</t>
  </si>
  <si>
    <t>Doplňující konstrukce a práce pozemních komunikací, letišť a ploch</t>
  </si>
  <si>
    <t>916331112</t>
  </si>
  <si>
    <t>Osazení zahradního obrubníku betonového do lože z betonu s boční opěrou</t>
  </si>
  <si>
    <t>-1861924689</t>
  </si>
  <si>
    <t>https://podminky.urs.cz/item/CS_URS_2025_01/916331112</t>
  </si>
  <si>
    <t>16,25+0,5+0,5</t>
  </si>
  <si>
    <t>59217001</t>
  </si>
  <si>
    <t>obrubník zahradní betonový 1000x50x250mm</t>
  </si>
  <si>
    <t>1235315837</t>
  </si>
  <si>
    <t>94</t>
  </si>
  <si>
    <t>Lešení a stavební výtahy</t>
  </si>
  <si>
    <t>941111122</t>
  </si>
  <si>
    <t>Montáž lešení řadového trubkového lehkého s podlahami zatížení do 200 kg/m2 š od 0,9 do 1,2 m v přes 10 do 25 m</t>
  </si>
  <si>
    <t>-685114902</t>
  </si>
  <si>
    <t>https://podminky.urs.cz/item/CS_URS_2025_01/941111122</t>
  </si>
  <si>
    <t>"západní strana" 465</t>
  </si>
  <si>
    <t>"východní strana" 465</t>
  </si>
  <si>
    <t>"jižní strana" 269</t>
  </si>
  <si>
    <t>"severní strana" 269</t>
  </si>
  <si>
    <t>64</t>
  </si>
  <si>
    <t>941111222</t>
  </si>
  <si>
    <t>Příplatek k lešení řadovému trubkovému lehkému s podlahami do 200 kg/m2 š od 0,9 do 1,2 m v přes 10 do 25 m za každý den použití</t>
  </si>
  <si>
    <t>-606960773</t>
  </si>
  <si>
    <t>https://podminky.urs.cz/item/CS_URS_2025_01/941111222</t>
  </si>
  <si>
    <t>odhadovaná doba lešení 90 dnů</t>
  </si>
  <si>
    <t>1468*90 'Přepočtené koeficientem množství</t>
  </si>
  <si>
    <t>65</t>
  </si>
  <si>
    <t>941111822</t>
  </si>
  <si>
    <t>Demontáž lešení řadového trubkového lehkého s podlahami zatížení do 200 kg/m2 š od 0,9 do 1,2 m v přes 10 do 25 m</t>
  </si>
  <si>
    <t>957051844</t>
  </si>
  <si>
    <t>https://podminky.urs.cz/item/CS_URS_2025_01/941111822</t>
  </si>
  <si>
    <t>66</t>
  </si>
  <si>
    <t>942321112</t>
  </si>
  <si>
    <t>Montáž konzol š od 0,5 do 1,1 m u dílcového pracovního lešení v přes 10 do 25 m</t>
  </si>
  <si>
    <t>1863491258</t>
  </si>
  <si>
    <t>https://podminky.urs.cz/item/CS_URS_2025_01/942321112</t>
  </si>
  <si>
    <t>- prostor mezi balkony</t>
  </si>
  <si>
    <t>"západní strana" 465*0,15</t>
  </si>
  <si>
    <t>"východní strana" 465*0,15</t>
  </si>
  <si>
    <t>67</t>
  </si>
  <si>
    <t>942321211</t>
  </si>
  <si>
    <t>Příplatek ke konzole š od 0,5 do 1,1 m u dílcového lešení v do 10 m za každý den použití</t>
  </si>
  <si>
    <t>1722846700</t>
  </si>
  <si>
    <t>https://podminky.urs.cz/item/CS_URS_2025_01/942321211</t>
  </si>
  <si>
    <t>139,5*90 'Přepočtené koeficientem množství</t>
  </si>
  <si>
    <t>68</t>
  </si>
  <si>
    <t>942321811</t>
  </si>
  <si>
    <t>Demontáž konzol š od 0,5 do 1,1 m u dílcového pracovního lešení v do 10 m</t>
  </si>
  <si>
    <t>1898060118</t>
  </si>
  <si>
    <t>https://podminky.urs.cz/item/CS_URS_2025_01/942321811</t>
  </si>
  <si>
    <t>69</t>
  </si>
  <si>
    <t>946321111</t>
  </si>
  <si>
    <t>Montáž lešení zavěšeného řadového dílcového zatížení do 75 kg/m2 v do 10 m</t>
  </si>
  <si>
    <t>1748188070</t>
  </si>
  <si>
    <t>https://podminky.urs.cz/item/CS_URS_2025_01/946321111</t>
  </si>
  <si>
    <t>70</t>
  </si>
  <si>
    <t>946321211</t>
  </si>
  <si>
    <t>Příplatek k lešení zavěšenému řadovému dílcovému do 75 kg/m2 v do 10 m za každý den použití</t>
  </si>
  <si>
    <t>836566803</t>
  </si>
  <si>
    <t>https://podminky.urs.cz/item/CS_URS_2025_01/946321211</t>
  </si>
  <si>
    <t>71</t>
  </si>
  <si>
    <t>946321811</t>
  </si>
  <si>
    <t>Demontáž lešení zavěšeného řadového dílcového zatížení do 75 kg/m2 v do 10 m</t>
  </si>
  <si>
    <t>1995756458</t>
  </si>
  <si>
    <t>https://podminky.urs.cz/item/CS_URS_2025_01/946321811</t>
  </si>
  <si>
    <t>72</t>
  </si>
  <si>
    <t>944511111</t>
  </si>
  <si>
    <t>Montáž ochranné sítě z textilie z umělých vláken</t>
  </si>
  <si>
    <t>-643917475</t>
  </si>
  <si>
    <t>https://podminky.urs.cz/item/CS_URS_2025_01/944511111</t>
  </si>
  <si>
    <t>73</t>
  </si>
  <si>
    <t>944511211</t>
  </si>
  <si>
    <t>Příplatek k ochranné síti za každý den použití</t>
  </si>
  <si>
    <t>-1212642152</t>
  </si>
  <si>
    <t>https://podminky.urs.cz/item/CS_URS_2025_01/944511211</t>
  </si>
  <si>
    <t>74</t>
  </si>
  <si>
    <t>944511811</t>
  </si>
  <si>
    <t>Demontáž ochranné sítě z textilie z umělých vláken</t>
  </si>
  <si>
    <t>1524910239</t>
  </si>
  <si>
    <t>https://podminky.urs.cz/item/CS_URS_2025_01/944511811</t>
  </si>
  <si>
    <t>75</t>
  </si>
  <si>
    <t>949101111</t>
  </si>
  <si>
    <t>Lešení pomocné pro objekty pozemních staveb s lešeňovou podlahou v do 1,9 m zatížení do 150 kg/m2</t>
  </si>
  <si>
    <t>-1398384413</t>
  </si>
  <si>
    <t>https://podminky.urs.cz/item/CS_URS_2025_01/949101111</t>
  </si>
  <si>
    <t>lešení v prostorech balkonů</t>
  </si>
  <si>
    <t>76</t>
  </si>
  <si>
    <t>941111322</t>
  </si>
  <si>
    <t>Odborná prohlídka lešení řadového trubkového lehkého s podlahami zatížení do 200 kg/m2 š od 0,6 do 1,5 m v do 25 m pl přes 500 do 2000 m2 zakrytého sítí</t>
  </si>
  <si>
    <t>kus</t>
  </si>
  <si>
    <t>-1796169988</t>
  </si>
  <si>
    <t>https://podminky.urs.cz/item/CS_URS_2025_01/941111322</t>
  </si>
  <si>
    <t>77</t>
  </si>
  <si>
    <t>944711113</t>
  </si>
  <si>
    <t>Montáž záchytné stříšky š přes 2 do 2,5 m</t>
  </si>
  <si>
    <t>-1476618032</t>
  </si>
  <si>
    <t>https://podminky.urs.cz/item/CS_URS_2025_01/944711113</t>
  </si>
  <si>
    <t>"odhad - uvažují se 3 místa" 3</t>
  </si>
  <si>
    <t>78</t>
  </si>
  <si>
    <t>944711213</t>
  </si>
  <si>
    <t>Příplatek k záchytné stříšce š přes 2 do 2,5 m za každý den použití</t>
  </si>
  <si>
    <t>-1781436069</t>
  </si>
  <si>
    <t>https://podminky.urs.cz/item/CS_URS_2025_01/944711213</t>
  </si>
  <si>
    <t>3*90 'Přepočtené koeficientem množství</t>
  </si>
  <si>
    <t>79</t>
  </si>
  <si>
    <t>944711813</t>
  </si>
  <si>
    <t>Demontáž záchytné stříšky š přes 2 do 2,5 m</t>
  </si>
  <si>
    <t>-1477151027</t>
  </si>
  <si>
    <t>https://podminky.urs.cz/item/CS_URS_2025_01/944711813</t>
  </si>
  <si>
    <t>80</t>
  </si>
  <si>
    <t>993111111</t>
  </si>
  <si>
    <t>Dovoz a odvoz lešení řadového do 10 km včetně naložení a složení</t>
  </si>
  <si>
    <t>930811566</t>
  </si>
  <si>
    <t>https://podminky.urs.cz/item/CS_URS_2025_01/993111111</t>
  </si>
  <si>
    <t>1468+139</t>
  </si>
  <si>
    <t>81</t>
  </si>
  <si>
    <t>993111119</t>
  </si>
  <si>
    <t>Příplatek k ceně dovozu a odvozu lešení řadového ZKD 10 km přes 10 km</t>
  </si>
  <si>
    <t>799519953</t>
  </si>
  <si>
    <t>https://podminky.urs.cz/item/CS_URS_2025_01/993111119</t>
  </si>
  <si>
    <t>Dovoz do 50 km</t>
  </si>
  <si>
    <t>1607*4 'Přepočtené koeficientem množství</t>
  </si>
  <si>
    <t>95</t>
  </si>
  <si>
    <t>Různé dokončovací konstrukce a práce pozemních staveb</t>
  </si>
  <si>
    <t>82</t>
  </si>
  <si>
    <t>952901103</t>
  </si>
  <si>
    <t>Čištění budov omytí jednoduchých oken nebo balkonových dveří pl přes 1,5 do 2,5 m2</t>
  </si>
  <si>
    <t>-1607038908</t>
  </si>
  <si>
    <t>https://podminky.urs.cz/item/CS_URS_2025_01/952901103</t>
  </si>
  <si>
    <t>83</t>
  </si>
  <si>
    <t>9529011r01</t>
  </si>
  <si>
    <t>Vyčištění budov bytové a občanské výstavby při výšce podlaží do 4 m - vyčištění ploch a konstrukcí zasažených rekonstrukcí</t>
  </si>
  <si>
    <t>-1485925845</t>
  </si>
  <si>
    <t>"úklid kolem objektu a v jednotlivých podlažích" 100*1,5+31,87*1,15*2*3</t>
  </si>
  <si>
    <t>96</t>
  </si>
  <si>
    <t>Bourání konstrukcí</t>
  </si>
  <si>
    <t>84</t>
  </si>
  <si>
    <t>965042141</t>
  </si>
  <si>
    <t>Bourání podkladů pod dlažby nebo mazanin betonových nebo z litého asfaltu tl do 100 mm pl přes 4 m2</t>
  </si>
  <si>
    <t>106981766</t>
  </si>
  <si>
    <t>https://podminky.urs.cz/item/CS_URS_2025_01/965042141</t>
  </si>
  <si>
    <t>odhadovaná tloušťka konstrukce 80 mm</t>
  </si>
  <si>
    <t>"severní strana" 16,75*0,5*0,08</t>
  </si>
  <si>
    <t>85</t>
  </si>
  <si>
    <t>965043341</t>
  </si>
  <si>
    <t>Bourání podkladů pod dlažby betonových s potěrem nebo teracem tl do 100 mm pl přes 4 m2</t>
  </si>
  <si>
    <t>5383389</t>
  </si>
  <si>
    <t>https://podminky.urs.cz/item/CS_URS_2025_01/965043341</t>
  </si>
  <si>
    <t>předpokládaná tloušťka konstrukce max 50 mm</t>
  </si>
  <si>
    <t>"úroveň 2.NP" 58,52*0,05</t>
  </si>
  <si>
    <t>"úroveň 3.NP" 58,52*0,05</t>
  </si>
  <si>
    <t>"úroveň 4.NP" 42,54*0,05</t>
  </si>
  <si>
    <t>97</t>
  </si>
  <si>
    <t>Prorážení otvorů a ostatní bourací práce</t>
  </si>
  <si>
    <t>86</t>
  </si>
  <si>
    <t>973032864</t>
  </si>
  <si>
    <t>Vysekání kapes pro zavázání příček nebo zdí ve zdivu z dutých cihel nebo tvárnic tl do 300 mm</t>
  </si>
  <si>
    <t>-2007893775</t>
  </si>
  <si>
    <t>https://podminky.urs.cz/item/CS_URS_2025_01/973032864</t>
  </si>
  <si>
    <t>"spojovací krček" ((1,65*2)*3)*2</t>
  </si>
  <si>
    <t>87</t>
  </si>
  <si>
    <t>978011141</t>
  </si>
  <si>
    <t>Otlučení (osekání) vnitřní vápenné nebo vápenocementové omítky stropů v rozsahu přes 10 do 30 %</t>
  </si>
  <si>
    <t>-14926907</t>
  </si>
  <si>
    <t>https://podminky.urs.cz/item/CS_URS_2025_01/978011141</t>
  </si>
  <si>
    <t>- rozsah provedených prací musí být upřesněn na stavbě</t>
  </si>
  <si>
    <t>88</t>
  </si>
  <si>
    <t>978036131</t>
  </si>
  <si>
    <t>Otlučení (osekání) cementových omítek vnějších ploch v rozsahu přes 10 do 20 %</t>
  </si>
  <si>
    <t>-1870804905</t>
  </si>
  <si>
    <t>https://podminky.urs.cz/item/CS_URS_2025_01/978036131</t>
  </si>
  <si>
    <t>- uvažovaný rozsah prací 10%</t>
  </si>
  <si>
    <t>89</t>
  </si>
  <si>
    <t>978036121</t>
  </si>
  <si>
    <t>Otlučení (osekání) cementových omítek vnějších ploch v rozsahu přes 5 do 10 %</t>
  </si>
  <si>
    <t>514403685</t>
  </si>
  <si>
    <t>https://podminky.urs.cz/item/CS_URS_2025_01/978036121</t>
  </si>
  <si>
    <t>- otlučení v rámci dosazení podkladu bez ostrých výstupků</t>
  </si>
  <si>
    <t>- otlučení včetně vyčištění spar</t>
  </si>
  <si>
    <t>90</t>
  </si>
  <si>
    <t>978071621</t>
  </si>
  <si>
    <t>Otlučení omítky a odstranění izolace z desek hmotnosti do 120 kg/m3 tl přes 50 mm pl přes 1 m2</t>
  </si>
  <si>
    <t>-1454417667</t>
  </si>
  <si>
    <t>https://podminky.urs.cz/item/CS_URS_2025_01/978071621</t>
  </si>
  <si>
    <t>úroveň 1.NP</t>
  </si>
  <si>
    <t>"západní strana" (0,39+0,255)*2,62</t>
  </si>
  <si>
    <t>"východní strana" (1,38+0,89)*2,62</t>
  </si>
  <si>
    <t>"jižní strana" (16,885)*2,62-2,25-1,78</t>
  </si>
  <si>
    <t>úroveň 2.NP</t>
  </si>
  <si>
    <t>"západní strana" (1,47+0,955)*2,79</t>
  </si>
  <si>
    <t>"východní strana" (1,38+0,9)*2,79</t>
  </si>
  <si>
    <t>"jižní strana" (16,385)*2,79-4,38</t>
  </si>
  <si>
    <t>úroveň 3.NP</t>
  </si>
  <si>
    <t>"západní strana" (1,47+0,955)*2,845</t>
  </si>
  <si>
    <t>"východní strana" (1,38+0,9)*2,845</t>
  </si>
  <si>
    <t>"jižní strana" (16,385)*2,845-4,38</t>
  </si>
  <si>
    <t>úroveň 4.NP</t>
  </si>
  <si>
    <t>"západní strana" (1,47+0,955)*4,22</t>
  </si>
  <si>
    <t>"východní strana" (1,38+0,9)*4,22</t>
  </si>
  <si>
    <t>"jižní strana" 97,94-4,38-2,15</t>
  </si>
  <si>
    <t>98</t>
  </si>
  <si>
    <t>Demolice a sanace</t>
  </si>
  <si>
    <t>985131111</t>
  </si>
  <si>
    <t>Očištění ploch stěn, rubu kleneb a podlah tlakovou vodou</t>
  </si>
  <si>
    <t>-85649449</t>
  </si>
  <si>
    <t>https://podminky.urs.cz/item/CS_URS_2025_01/985131111</t>
  </si>
  <si>
    <t>Betonový sokl úroveň 1.NP</t>
  </si>
  <si>
    <t>"východní strana" (1,83+1,67+1,72+1,63+1,5+1,58+1,74)*2+(26,89*0,15)</t>
  </si>
  <si>
    <t>"západní strana" (1,54+0,47+0,43+0,45+0,47+0,63)*2+(15,35*0,15)</t>
  </si>
  <si>
    <t>Cihelné pilíře</t>
  </si>
  <si>
    <t>"východní strana" 1,47*5*5,35</t>
  </si>
  <si>
    <t>"západní strana" 1,47*5*5,35</t>
  </si>
  <si>
    <t>Okopávka soklu</t>
  </si>
  <si>
    <t>92</t>
  </si>
  <si>
    <t>985131311</t>
  </si>
  <si>
    <t>Ruční dočištění ploch stěn, rubu kleneb a podlah ocelových kartáči</t>
  </si>
  <si>
    <t>-1388329816</t>
  </si>
  <si>
    <t>https://podminky.urs.cz/item/CS_URS_2025_01/985131311</t>
  </si>
  <si>
    <t>- způsob dočištění vodorovných konstrukcí po vybourání teraca bude určen na základě skutečného stavu bouracích prací</t>
  </si>
  <si>
    <t>99</t>
  </si>
  <si>
    <t>Přesuny hmot a suti</t>
  </si>
  <si>
    <t>997</t>
  </si>
  <si>
    <t>Přesun sutě</t>
  </si>
  <si>
    <t>93</t>
  </si>
  <si>
    <t>997013114</t>
  </si>
  <si>
    <t>Vnitrostaveništní doprava suti a vybouraných hmot pro budovy v přes 12 do 15 m</t>
  </si>
  <si>
    <t>891324122</t>
  </si>
  <si>
    <t>https://podminky.urs.cz/item/CS_URS_2025_01/997013114</t>
  </si>
  <si>
    <t>997013501</t>
  </si>
  <si>
    <t>Odvoz suti a vybouraných hmot na skládku nebo meziskládku do 1 km se složením</t>
  </si>
  <si>
    <t>970137523</t>
  </si>
  <si>
    <t>https://podminky.urs.cz/item/CS_URS_2025_01/997013501</t>
  </si>
  <si>
    <t>997013509</t>
  </si>
  <si>
    <t>Příplatek k odvozu suti a vybouraných hmot na skládku ZKD 1 km přes 1 km</t>
  </si>
  <si>
    <t>1606157982</t>
  </si>
  <si>
    <t>https://podminky.urs.cz/item/CS_URS_2025_01/997013509</t>
  </si>
  <si>
    <t>121,088*19 'Přepočtené koeficientem množství</t>
  </si>
  <si>
    <t>997013811</t>
  </si>
  <si>
    <t>Poplatek za uložení na skládce (skládkovné) stavebního odpadu dřevěného kód odpadu 17 02 01</t>
  </si>
  <si>
    <t>1295383622</t>
  </si>
  <si>
    <t>https://podminky.urs.cz/item/CS_URS_2025_01/997013811</t>
  </si>
  <si>
    <t>2,75</t>
  </si>
  <si>
    <t>997013813</t>
  </si>
  <si>
    <t>Poplatek za uložení na skládce (skládkovné) stavebního odpadu z plastických hmot kód odpadu 17 02 03</t>
  </si>
  <si>
    <t>1359951510</t>
  </si>
  <si>
    <t>https://podminky.urs.cz/item/CS_URS_2025_01/997013813</t>
  </si>
  <si>
    <t>121,028*0,045</t>
  </si>
  <si>
    <t>997013814</t>
  </si>
  <si>
    <t>Poplatek za uložení na skládce (skládkovné) stavebního odpadu izolací kód odpadu 17 06 04</t>
  </si>
  <si>
    <t>-1226312433</t>
  </si>
  <si>
    <t>https://podminky.urs.cz/item/CS_URS_2025_01/997013814</t>
  </si>
  <si>
    <t>121,028*0,02</t>
  </si>
  <si>
    <t>997013871</t>
  </si>
  <si>
    <t>Poplatek za uložení stavebního odpadu na recyklační skládce (skládkovné) směsného stavebního a demoličního kód odpadu 17 09 04</t>
  </si>
  <si>
    <t>-239243440</t>
  </si>
  <si>
    <t>https://podminky.urs.cz/item/CS_URS_2025_01/997013871</t>
  </si>
  <si>
    <t>121,028-2,75-5,446-2,421</t>
  </si>
  <si>
    <t>998</t>
  </si>
  <si>
    <t>Přesun hmot</t>
  </si>
  <si>
    <t>100</t>
  </si>
  <si>
    <t>998011003</t>
  </si>
  <si>
    <t>Přesun hmot pro budovy zděné v přes 12 do 24 m</t>
  </si>
  <si>
    <t>-1982344138</t>
  </si>
  <si>
    <t>https://podminky.urs.cz/item/CS_URS_2025_01/998011003</t>
  </si>
  <si>
    <t>PSV</t>
  </si>
  <si>
    <t>Práce a dodávky PSV</t>
  </si>
  <si>
    <t>711</t>
  </si>
  <si>
    <t>Izolace proti vodě, vlhkosti a plynům</t>
  </si>
  <si>
    <t>101</t>
  </si>
  <si>
    <t>711112012</t>
  </si>
  <si>
    <t>Provedení izolace proti zemní vlhkosti svislé za studena nátěrem tekutou lepenkou</t>
  </si>
  <si>
    <t>-501364128</t>
  </si>
  <si>
    <t>https://podminky.urs.cz/item/CS_URS_2025_01/711112012</t>
  </si>
  <si>
    <t>"sokl" (100)*1,1</t>
  </si>
  <si>
    <t>110*2 'Přepočtené koeficientem množství</t>
  </si>
  <si>
    <t>102</t>
  </si>
  <si>
    <t>24551030</t>
  </si>
  <si>
    <t>stěrka hydroizolační dvousložková cemento-polymerová vlákny vyztužená proti zemní vlhkosti</t>
  </si>
  <si>
    <t>kg</t>
  </si>
  <si>
    <t>358440385</t>
  </si>
  <si>
    <t>110*3 'Přepočtené koeficientem množství</t>
  </si>
  <si>
    <t>103</t>
  </si>
  <si>
    <t>711161274</t>
  </si>
  <si>
    <t>Provedení izolace proti zemní vlhkosti svislé z nopové fólie výška nopu do 20 mm</t>
  </si>
  <si>
    <t>123151245</t>
  </si>
  <si>
    <t>https://podminky.urs.cz/item/CS_URS_2025_01/711161274</t>
  </si>
  <si>
    <t>Součást skladby (O3 )</t>
  </si>
  <si>
    <t>"sokl" (100)*0,7</t>
  </si>
  <si>
    <t>104</t>
  </si>
  <si>
    <t>28323005</t>
  </si>
  <si>
    <t>fólie profilovaná (nopová) drenážní HDPE s výškou nopů 8mm</t>
  </si>
  <si>
    <t>-1290375730</t>
  </si>
  <si>
    <t>70*1,221 'Přepočtené koeficientem množství</t>
  </si>
  <si>
    <t>105</t>
  </si>
  <si>
    <t>711191001</t>
  </si>
  <si>
    <t>Provedení adhezního můstku na vodorovné ploše</t>
  </si>
  <si>
    <t>-734630681</t>
  </si>
  <si>
    <t>https://podminky.urs.cz/item/CS_URS_2025_01/711191001</t>
  </si>
  <si>
    <t>106</t>
  </si>
  <si>
    <t>58581220</t>
  </si>
  <si>
    <t>adhezní můstek pod izolační a vyrovnávací lepící hmoty</t>
  </si>
  <si>
    <t>-485122181</t>
  </si>
  <si>
    <t>159,58*0,12075 'Přepočtené koeficientem množství</t>
  </si>
  <si>
    <t>107</t>
  </si>
  <si>
    <t>711413121</t>
  </si>
  <si>
    <t>Izolace proti vodě za studena svislá těsnicí hmotou dvousložkovou na bázi polymery modifikované živičné emulze</t>
  </si>
  <si>
    <t>-1132652142</t>
  </si>
  <si>
    <t>https://podminky.urs.cz/item/CS_URS_2025_01/711413121</t>
  </si>
  <si>
    <t>tl. 4 mm</t>
  </si>
  <si>
    <t>"sokl" 100*1,1</t>
  </si>
  <si>
    <t>108</t>
  </si>
  <si>
    <t>711491176</t>
  </si>
  <si>
    <t>Připevnění doplňků izolace proti vodě ukončovací lištou</t>
  </si>
  <si>
    <t>963762268</t>
  </si>
  <si>
    <t>https://podminky.urs.cz/item/CS_URS_2025_01/711491176</t>
  </si>
  <si>
    <t>"sokl" 100-2,4*3+1,5</t>
  </si>
  <si>
    <t>109</t>
  </si>
  <si>
    <t>28323009</t>
  </si>
  <si>
    <t>lišta ukončovací pro drenážní fólie profilované tl 8mm</t>
  </si>
  <si>
    <t>-963373123</t>
  </si>
  <si>
    <t>94,3*1,02 'Přepočtené koeficientem množství</t>
  </si>
  <si>
    <t>110</t>
  </si>
  <si>
    <t>711491272</t>
  </si>
  <si>
    <t>Provedení doplňků izolace proti vodě na ploše svislé z textilií vrstva ochranná</t>
  </si>
  <si>
    <t>1477165792</t>
  </si>
  <si>
    <t>https://podminky.urs.cz/item/CS_URS_2025_01/711491272</t>
  </si>
  <si>
    <t>"sokl" 100*1,0</t>
  </si>
  <si>
    <t>111</t>
  </si>
  <si>
    <t>69311175</t>
  </si>
  <si>
    <t>geotextilie PP s ÚV stabilizací 500g/m2</t>
  </si>
  <si>
    <t>344030919</t>
  </si>
  <si>
    <t>100*1,05 'Přepočtené koeficientem množství</t>
  </si>
  <si>
    <t>112</t>
  </si>
  <si>
    <t>998711103</t>
  </si>
  <si>
    <t>Přesun hmot tonážní pro izolace proti vodě, vlhkosti a plynům v objektech v přes 12 do 60 m</t>
  </si>
  <si>
    <t>1936623825</t>
  </si>
  <si>
    <t>https://podminky.urs.cz/item/CS_URS_2025_01/998711103</t>
  </si>
  <si>
    <t>712</t>
  </si>
  <si>
    <t>Povlakové krytiny</t>
  </si>
  <si>
    <t>113</t>
  </si>
  <si>
    <t>7123633r01</t>
  </si>
  <si>
    <t>Povlakové krytiny střech do 10° z tvarovaných poplastovaných lišt délky 2 m okapnice široká rš do 100 mm, kotvena mechanicky</t>
  </si>
  <si>
    <t>1724767266</t>
  </si>
  <si>
    <t>114</t>
  </si>
  <si>
    <t>998712103</t>
  </si>
  <si>
    <t>Přesun hmot tonážní pro krytiny povlakové v objektech v přes 12 do 24 m</t>
  </si>
  <si>
    <t>-1974794727</t>
  </si>
  <si>
    <t>https://podminky.urs.cz/item/CS_URS_2025_01/998712103</t>
  </si>
  <si>
    <t>713</t>
  </si>
  <si>
    <t>Izolace tepelné</t>
  </si>
  <si>
    <t>115</t>
  </si>
  <si>
    <t>713131141</t>
  </si>
  <si>
    <t>Montáž izolace tepelné stěn lepením celoplošně rohoží, pásů, dílců, desek</t>
  </si>
  <si>
    <t>168541648</t>
  </si>
  <si>
    <t>https://podminky.urs.cz/item/CS_URS_2025_01/713131141</t>
  </si>
  <si>
    <t>116</t>
  </si>
  <si>
    <t>28376450</t>
  </si>
  <si>
    <t>deska XPS hrana polodrážková a hladký povrch 300kPA λ=0,035 tl 180mm</t>
  </si>
  <si>
    <t>116458368</t>
  </si>
  <si>
    <t>"sokl" (100-2,4*3-1,5)*0,7</t>
  </si>
  <si>
    <t>63,91*1,085 'Přepočtené koeficientem množství</t>
  </si>
  <si>
    <t>117</t>
  </si>
  <si>
    <t>28375938</t>
  </si>
  <si>
    <t>deska EPS 70 fasádní λ=0,039 tl 100mm</t>
  </si>
  <si>
    <t>2063550946</t>
  </si>
  <si>
    <t>Vyplnění kapes ve zdivu</t>
  </si>
  <si>
    <t>- tl. izolantu tl. do 100 mm</t>
  </si>
  <si>
    <t>"severní strana" 4,81*2</t>
  </si>
  <si>
    <t>9,62*1,085 'Přepočtené koeficientem množství</t>
  </si>
  <si>
    <t>118</t>
  </si>
  <si>
    <t>713131243</t>
  </si>
  <si>
    <t>Montáž izolace tepelné stěn lepením celoplošně v kombinaci s mechanickým kotvením rohoží, pásů, dílců, desek tl přes 140 do 200 mm</t>
  </si>
  <si>
    <t>1477047589</t>
  </si>
  <si>
    <t>https://podminky.urs.cz/item/CS_URS_2025_01/713131243</t>
  </si>
  <si>
    <t>119</t>
  </si>
  <si>
    <t>-2065812501</t>
  </si>
  <si>
    <t>"sokl" (100-2,4*3-1,5)*0,4</t>
  </si>
  <si>
    <t>36,52*1,05 'Přepočtené koeficientem množství</t>
  </si>
  <si>
    <t>120</t>
  </si>
  <si>
    <t>998713103</t>
  </si>
  <si>
    <t>Přesun hmot tonážní pro izolace tepelné v objektech v přes 12 do 24 m</t>
  </si>
  <si>
    <t>-1190180419</t>
  </si>
  <si>
    <t>https://podminky.urs.cz/item/CS_URS_2025_01/998713103</t>
  </si>
  <si>
    <t>721</t>
  </si>
  <si>
    <t>Zdravotechnika - vnitřní kanalizace</t>
  </si>
  <si>
    <t>121</t>
  </si>
  <si>
    <t>721241102</t>
  </si>
  <si>
    <t>Lapač střešních splavenin z litiny DN 125</t>
  </si>
  <si>
    <t>-26348861</t>
  </si>
  <si>
    <t>https://podminky.urs.cz/item/CS_URS_2025_01/721241102</t>
  </si>
  <si>
    <t>- materiálové řešení bude upřesněno investorem</t>
  </si>
  <si>
    <t>"odvodnění střechy" 5*2</t>
  </si>
  <si>
    <t>122</t>
  </si>
  <si>
    <t>998721103</t>
  </si>
  <si>
    <t>Přesun hmot tonážní pro vnitřní kanalizaci v objektech v přes 12 do 24 m</t>
  </si>
  <si>
    <t>-1587052912</t>
  </si>
  <si>
    <t>https://podminky.urs.cz/item/CS_URS_2025_01/998721103</t>
  </si>
  <si>
    <t>742</t>
  </si>
  <si>
    <t>Elektroinstalace - slaboproud</t>
  </si>
  <si>
    <t>123</t>
  </si>
  <si>
    <t>74211110r01</t>
  </si>
  <si>
    <t xml:space="preserve">Montáž revizních dvířek </t>
  </si>
  <si>
    <t>odvozeno z CS ÚRS</t>
  </si>
  <si>
    <t>-279947520</t>
  </si>
  <si>
    <t>- výrobek bude namontován kvalifikovanou osobou</t>
  </si>
  <si>
    <t>- výrobek bude upřesněn investorem, popř. GP</t>
  </si>
  <si>
    <t>"přízemí" 2</t>
  </si>
  <si>
    <t>124</t>
  </si>
  <si>
    <t>562457r01</t>
  </si>
  <si>
    <t>dvířka revizní 1000x500 bílá se zámkem</t>
  </si>
  <si>
    <t>2136116870</t>
  </si>
  <si>
    <t>751</t>
  </si>
  <si>
    <t>Vzduchotechnika</t>
  </si>
  <si>
    <t>125</t>
  </si>
  <si>
    <t>7511118r01</t>
  </si>
  <si>
    <t>Demontáž a zpětná montáž zařízení VZT</t>
  </si>
  <si>
    <t>1358999565</t>
  </si>
  <si>
    <t>- součástí prací je kompletní demontáž a uskladnění zařízení</t>
  </si>
  <si>
    <t>- součástí prací je očištění a renovace zařízení včetně nátěrů</t>
  </si>
  <si>
    <t>- součástí dodávky je výměna drobných komponentů a zapravení konstrukcí po osazení</t>
  </si>
  <si>
    <t>- součástí dodávky je i uvedení do provozu</t>
  </si>
  <si>
    <t>- je počítáno s využítím původní jednotky</t>
  </si>
  <si>
    <t>126</t>
  </si>
  <si>
    <t>751398025</t>
  </si>
  <si>
    <t>Montáž větrací mřížky stěnové přes 0,200 m2</t>
  </si>
  <si>
    <t>-576750210</t>
  </si>
  <si>
    <t>https://podminky.urs.cz/item/CS_URS_2025_01/751398025</t>
  </si>
  <si>
    <t>"větrací mřížka - západ" 1</t>
  </si>
  <si>
    <t>127</t>
  </si>
  <si>
    <t>429723r01</t>
  </si>
  <si>
    <t>mřížka stěnová otevřená jednořadá kovová úhel lamel 15° 1500x500mm</t>
  </si>
  <si>
    <t>283140476</t>
  </si>
  <si>
    <t>762</t>
  </si>
  <si>
    <t>Konstrukce tesařské</t>
  </si>
  <si>
    <t>128</t>
  </si>
  <si>
    <t>762361312</t>
  </si>
  <si>
    <t>Konstrukční a vyrovnávací vrstva pod klempířské prvky (atiky) z desek dřevoštěpkových tl 22 mm</t>
  </si>
  <si>
    <t>-446931067</t>
  </si>
  <si>
    <t>https://podminky.urs.cz/item/CS_URS_2025_01/762361312</t>
  </si>
  <si>
    <t>"nové atiky" (4,41+10,21+10,25+4,33+17,37*2)*0,85</t>
  </si>
  <si>
    <t>129</t>
  </si>
  <si>
    <t>998762103</t>
  </si>
  <si>
    <t>Přesun hmot tonážní pro kce tesařské v objektech v přes 12 do 24 m</t>
  </si>
  <si>
    <t>2078431765</t>
  </si>
  <si>
    <t>https://podminky.urs.cz/item/CS_URS_2025_01/998762103</t>
  </si>
  <si>
    <t>764</t>
  </si>
  <si>
    <t>Konstrukce klempířské</t>
  </si>
  <si>
    <t>130</t>
  </si>
  <si>
    <t>764002801</t>
  </si>
  <si>
    <t>Demontáž závětrné lišty do suti</t>
  </si>
  <si>
    <t>1273023182</t>
  </si>
  <si>
    <t>https://podminky.urs.cz/item/CS_URS_2025_01/764002801</t>
  </si>
  <si>
    <t>"vedlejší střechy" (1,8*6)*2</t>
  </si>
  <si>
    <t>131</t>
  </si>
  <si>
    <t>764002841</t>
  </si>
  <si>
    <t>Demontáž oplechování horních ploch zdí a nadezdívek do suti</t>
  </si>
  <si>
    <t>178781293</t>
  </si>
  <si>
    <t>https://podminky.urs.cz/item/CS_URS_2025_01/764002841</t>
  </si>
  <si>
    <t>"atiky" 4,41+10,21+10,25+4,33+17,37*2</t>
  </si>
  <si>
    <t>132</t>
  </si>
  <si>
    <t>764002851</t>
  </si>
  <si>
    <t>Demontáž oplechování parapetů do suti</t>
  </si>
  <si>
    <t>521360054</t>
  </si>
  <si>
    <t>https://podminky.urs.cz/item/CS_URS_2025_01/764002851</t>
  </si>
  <si>
    <t>"úroveň 1.NP" 1,5*13</t>
  </si>
  <si>
    <t>"úroveň 2.NP" 1,5*3+2,2*2</t>
  </si>
  <si>
    <t>"úroveň 3.NP" 1,5*3+2,2*2</t>
  </si>
  <si>
    <t>"úroveň 4.NP" 1,5*5+2,2*2</t>
  </si>
  <si>
    <t>"úroveň 5.NP" 1,5*1</t>
  </si>
  <si>
    <t>133</t>
  </si>
  <si>
    <t>764002861</t>
  </si>
  <si>
    <t>Demontáž oplechování říms a ozdobných prvků do suti</t>
  </si>
  <si>
    <t>-787443367</t>
  </si>
  <si>
    <t>https://podminky.urs.cz/item/CS_URS_2025_01/764002861</t>
  </si>
  <si>
    <t>"balkony a vodorovné konstrukce - odhad" 36,35</t>
  </si>
  <si>
    <t>134</t>
  </si>
  <si>
    <t>764002871</t>
  </si>
  <si>
    <t>Demontáž lemování zdí do suti</t>
  </si>
  <si>
    <t>1188410125</t>
  </si>
  <si>
    <t>https://podminky.urs.cz/item/CS_URS_2025_01/764002871</t>
  </si>
  <si>
    <t>"úroveň 4.NP" 4,15*2</t>
  </si>
  <si>
    <t>"krček" 1,97</t>
  </si>
  <si>
    <t>135</t>
  </si>
  <si>
    <t>764004801</t>
  </si>
  <si>
    <t>Demontáž podokapního žlabu do suti</t>
  </si>
  <si>
    <t>1736668951</t>
  </si>
  <si>
    <t>https://podminky.urs.cz/item/CS_URS_2025_01/764004801</t>
  </si>
  <si>
    <t>"střešní konstrukce v různých úrovních" 31,2*2+2,75+2,75+6,35</t>
  </si>
  <si>
    <t>"krček" 2,495*2</t>
  </si>
  <si>
    <t>136</t>
  </si>
  <si>
    <t>764004841</t>
  </si>
  <si>
    <t>Demontáž háku do suti</t>
  </si>
  <si>
    <t>-385133603</t>
  </si>
  <si>
    <t>https://podminky.urs.cz/item/CS_URS_2025_01/764004841</t>
  </si>
  <si>
    <t>"střešní konstrukce v různých úrovních" 74</t>
  </si>
  <si>
    <t>137</t>
  </si>
  <si>
    <t>764004861</t>
  </si>
  <si>
    <t>Demontáž svodu do suti</t>
  </si>
  <si>
    <t>420946291</t>
  </si>
  <si>
    <t>https://podminky.urs.cz/item/CS_URS_2025_01/764004861</t>
  </si>
  <si>
    <t>"odvodnění střechy" 11,2*10</t>
  </si>
  <si>
    <t>138</t>
  </si>
  <si>
    <t>764242302</t>
  </si>
  <si>
    <t>Oplechování štítu závětrnou lištou z TiZn lesklého plechu rš 200 mm</t>
  </si>
  <si>
    <t>-889129590</t>
  </si>
  <si>
    <t>https://podminky.urs.cz/item/CS_URS_2025_01/764242302</t>
  </si>
  <si>
    <t>139</t>
  </si>
  <si>
    <t>764242333</t>
  </si>
  <si>
    <t>Oplechování rovné okapové hrany z TiZn lesklého plechu rš 250 mm</t>
  </si>
  <si>
    <t>-247339056</t>
  </si>
  <si>
    <t>https://podminky.urs.cz/item/CS_URS_2025_01/764242333</t>
  </si>
  <si>
    <t>"vodorovné konstrukce k oplechování" 32*1,2</t>
  </si>
  <si>
    <t>"střešní konstrukce" 67,15</t>
  </si>
  <si>
    <t>"doplňkové konstrukce balkonů a ostatních prvků" 50</t>
  </si>
  <si>
    <t>140</t>
  </si>
  <si>
    <t>764244307</t>
  </si>
  <si>
    <t>Oplechování horních ploch a nadezdívek bez rohů z TiZn lesklého plechu kotvené rš 670 mm</t>
  </si>
  <si>
    <t>1041289578</t>
  </si>
  <si>
    <t>https://podminky.urs.cz/item/CS_URS_2025_01/764244307</t>
  </si>
  <si>
    <t>141</t>
  </si>
  <si>
    <t>764246342</t>
  </si>
  <si>
    <t>Oplechování parapetů rovných celoplošně lepené z TiZn lesklého plechu rš 200 mm</t>
  </si>
  <si>
    <t>-231207695</t>
  </si>
  <si>
    <t>https://podminky.urs.cz/item/CS_URS_2025_01/764246342</t>
  </si>
  <si>
    <t xml:space="preserve"> - přesný typ a rozměr parapetu bude upřesněn na stavbě</t>
  </si>
  <si>
    <t>"nová okna" 1,5*4+1,5*19+15*40+2,2*6</t>
  </si>
  <si>
    <t>142</t>
  </si>
  <si>
    <t>764341313</t>
  </si>
  <si>
    <t>Lemování rovných zdí střech s krytinou skládanou z TiZn lesklého plechu rš 250 mm</t>
  </si>
  <si>
    <t>173947020</t>
  </si>
  <si>
    <t>https://podminky.urs.cz/item/CS_URS_2025_01/764341313</t>
  </si>
  <si>
    <t>143</t>
  </si>
  <si>
    <t>764541304</t>
  </si>
  <si>
    <t>Žlab podokapní půlkruhový z TiZn lesklého plechu rš 280 mm</t>
  </si>
  <si>
    <t>-1936430162</t>
  </si>
  <si>
    <t>https://podminky.urs.cz/item/CS_URS_2025_01/764541304</t>
  </si>
  <si>
    <t>"střešní konstrukce v různých úrovních" 31,2*2+2,75+2,75+6,35+10</t>
  </si>
  <si>
    <t>"krček" 2,495</t>
  </si>
  <si>
    <t>144</t>
  </si>
  <si>
    <t>764541341</t>
  </si>
  <si>
    <t>Kotlík oválný (trychtýřový) pro podokapní žlaby z TiZn lesklého plechu 200/60 mm</t>
  </si>
  <si>
    <t>-1405426999</t>
  </si>
  <si>
    <t>https://podminky.urs.cz/item/CS_URS_2025_01/764541341</t>
  </si>
  <si>
    <t>145</t>
  </si>
  <si>
    <t>764548323</t>
  </si>
  <si>
    <t>Kruhový svod včetně objímek, kolen, odskoků z TiZn lesklého plechu průměru 100 mm</t>
  </si>
  <si>
    <t>-508432896</t>
  </si>
  <si>
    <t>https://podminky.urs.cz/item/CS_URS_2025_01/764548323</t>
  </si>
  <si>
    <t>"připojení na svod" 10*1,15</t>
  </si>
  <si>
    <t>146</t>
  </si>
  <si>
    <t>998764103</t>
  </si>
  <si>
    <t>Přesun hmot tonážní pro konstrukce klempířské v objektech v přes 12 do 24 m</t>
  </si>
  <si>
    <t>-567295183</t>
  </si>
  <si>
    <t>https://podminky.urs.cz/item/CS_URS_2025_01/998764103</t>
  </si>
  <si>
    <t>766</t>
  </si>
  <si>
    <t>Konstrukce truhlářské</t>
  </si>
  <si>
    <t>147</t>
  </si>
  <si>
    <t>7663118r01</t>
  </si>
  <si>
    <t>Demontáž dřevěného zábradlí vnějšího</t>
  </si>
  <si>
    <t>-1438891731</t>
  </si>
  <si>
    <t>"východní strana" 9,25</t>
  </si>
  <si>
    <t>"západní strana" 9,25</t>
  </si>
  <si>
    <t>148</t>
  </si>
  <si>
    <t>7664118r01</t>
  </si>
  <si>
    <t>Demontáž truhlářského roštu stěn - uchycení na nosnou ocelovou konstrukci</t>
  </si>
  <si>
    <t>382323059</t>
  </si>
  <si>
    <t>"východní strana" 158,5</t>
  </si>
  <si>
    <t>"západní strana" 123,8</t>
  </si>
  <si>
    <t>149</t>
  </si>
  <si>
    <t>766441821</t>
  </si>
  <si>
    <t>Demontáž parapetních desek dřevěných nebo plastových šířky do 300 mm délky do 2000 mm</t>
  </si>
  <si>
    <t>CS ÚRS 2023 02</t>
  </si>
  <si>
    <t>1789020870</t>
  </si>
  <si>
    <t>https://podminky.urs.cz/item/CS_URS_2023_02/766441821</t>
  </si>
  <si>
    <t>"úroveň 2.NP" 1,5*3</t>
  </si>
  <si>
    <t>"úroveň 3.NP" 1,5*3</t>
  </si>
  <si>
    <t>"úroveň 4.NP" 1,5*5</t>
  </si>
  <si>
    <t>150</t>
  </si>
  <si>
    <t>766441823</t>
  </si>
  <si>
    <t>Demontáž parapetních desek dřevěných nebo plastových šířky do 300 mm délky přes 2000 mm</t>
  </si>
  <si>
    <t>-612999137</t>
  </si>
  <si>
    <t>https://podminky.urs.cz/item/CS_URS_2023_02/766441823</t>
  </si>
  <si>
    <t>"úroveň 2.NP" 2,2*2</t>
  </si>
  <si>
    <t>"úroveň 3.NP" 2,2*2</t>
  </si>
  <si>
    <t>"úroveň 4.NP" 2,2*2</t>
  </si>
  <si>
    <t>151</t>
  </si>
  <si>
    <t>766622833</t>
  </si>
  <si>
    <t>Demontáž rámu zdvojených oken dřevěných nebo plastových přes 2 do 4 m2 k opětovnému použití</t>
  </si>
  <si>
    <t>505243899</t>
  </si>
  <si>
    <t>https://podminky.urs.cz/item/CS_URS_2025_01/766622833</t>
  </si>
  <si>
    <t>v rámci demontáže není počítáno s dalším využitím oken</t>
  </si>
  <si>
    <t>"západní strana" (1,5*1,5)*2+3,68*3</t>
  </si>
  <si>
    <t xml:space="preserve">"východní strana"  (1,5*1,5)*8+3,68*3</t>
  </si>
  <si>
    <t>"jižní strana" (1,5*1,5)*2+1,35*1,66</t>
  </si>
  <si>
    <t xml:space="preserve">"severní strana"  (1,5*1,5)*7+(1,475*2,27)*4</t>
  </si>
  <si>
    <t>152</t>
  </si>
  <si>
    <t>766622861</t>
  </si>
  <si>
    <t>Vyvěšení křídel dřevěných nebo plastových okenních do 1,5 m2</t>
  </si>
  <si>
    <t>-1828647708</t>
  </si>
  <si>
    <t>https://podminky.urs.cz/item/CS_URS_2025_01/766622861</t>
  </si>
  <si>
    <t>"západní strana" 2*2</t>
  </si>
  <si>
    <t xml:space="preserve">"východní strana"  8*2</t>
  </si>
  <si>
    <t>"jižní strana" 2*2</t>
  </si>
  <si>
    <t xml:space="preserve">"severní strana"  7*2</t>
  </si>
  <si>
    <t>153</t>
  </si>
  <si>
    <t>766622862</t>
  </si>
  <si>
    <t>Vyvěšení křídel dřevěných nebo plastových okenních přes 1,5 m2</t>
  </si>
  <si>
    <t>-1750223165</t>
  </si>
  <si>
    <t>https://podminky.urs.cz/item/CS_URS_2025_01/766622862</t>
  </si>
  <si>
    <t>"východní strana" 2*3</t>
  </si>
  <si>
    <t>"západní strana" 2*3</t>
  </si>
  <si>
    <t>"jižní strana" 1</t>
  </si>
  <si>
    <t xml:space="preserve">"severní strana"  4</t>
  </si>
  <si>
    <t>154</t>
  </si>
  <si>
    <t>766681822</t>
  </si>
  <si>
    <t>Demontáž zárubní dveří přes 2 m2 k opětovnému použití</t>
  </si>
  <si>
    <t>-988590433</t>
  </si>
  <si>
    <t>https://podminky.urs.cz/item/CS_URS_2025_01/766681822</t>
  </si>
  <si>
    <t>"západní strana" (1,46*2,42)*20</t>
  </si>
  <si>
    <t>"východní strana" (1,46*2,42)*20</t>
  </si>
  <si>
    <t>155</t>
  </si>
  <si>
    <t>766691924</t>
  </si>
  <si>
    <t>Vyvěšení nebo zavěšení křídel plastových dveří pl do 2 m2</t>
  </si>
  <si>
    <t>199463516</t>
  </si>
  <si>
    <t>https://podminky.urs.cz/item/CS_URS_2025_01/766691924</t>
  </si>
  <si>
    <t>"západní strana" 20*2</t>
  </si>
  <si>
    <t>"východní strana" 20*2</t>
  </si>
  <si>
    <t>156</t>
  </si>
  <si>
    <t>766694116</t>
  </si>
  <si>
    <t>Montáž parapetních desek dřevěných nebo plastových š do 30 cm</t>
  </si>
  <si>
    <t>222633724</t>
  </si>
  <si>
    <t>https://podminky.urs.cz/item/CS_URS_2025_01/766694116</t>
  </si>
  <si>
    <t>"nová okna" 1,5*4+1,5*19+15*40+2,2*6+1,5*4</t>
  </si>
  <si>
    <t>157</t>
  </si>
  <si>
    <t>60794101</t>
  </si>
  <si>
    <t>parapet dřevotřískový vnitřní povrch laminátový š 200mm</t>
  </si>
  <si>
    <t>-1054481650</t>
  </si>
  <si>
    <t>653,7*1,05 'Přepočtené koeficientem množství</t>
  </si>
  <si>
    <t>158</t>
  </si>
  <si>
    <t>998766203</t>
  </si>
  <si>
    <t>Přesun hmot procentní pro kce truhlářské v objektech v přes 12 do 24 m</t>
  </si>
  <si>
    <t>%</t>
  </si>
  <si>
    <t>1981544285</t>
  </si>
  <si>
    <t>https://podminky.urs.cz/item/CS_URS_2025_01/998766203</t>
  </si>
  <si>
    <t>766.a</t>
  </si>
  <si>
    <t>Okna - Plastová</t>
  </si>
  <si>
    <t>159</t>
  </si>
  <si>
    <t>766621-01R.O1</t>
  </si>
  <si>
    <t xml:space="preserve">Ozn.- O1 - Plastové okno, s izolačním trojsklem, dvojkřídlé - 1500 x 2250 mm, výklopné a otevíravé , včetně pásek, síťky proti hmyzu a kování  - (podrobný popis výrobku viz PD); D+M</t>
  </si>
  <si>
    <t>-226194771</t>
  </si>
  <si>
    <t>požadavek na konstrukci viz výrobek O1</t>
  </si>
  <si>
    <t>- dodávka včetně kování a kompletního příslušenství</t>
  </si>
  <si>
    <t>160</t>
  </si>
  <si>
    <t>766621-01R.O2</t>
  </si>
  <si>
    <t xml:space="preserve">Ozn.- O2 - Plastové okno, s izolačním trojsklem, jednokřídlé - 1500 x 1500 mm, výklopné a otevíravé , včetně pásek, síťky proti hmyzu a kování  - (podrobný popis výrobku viz PD); D+M</t>
  </si>
  <si>
    <t>151584857</t>
  </si>
  <si>
    <t>požadavek na konstrukci viz výrobek O2</t>
  </si>
  <si>
    <t>161</t>
  </si>
  <si>
    <t>766621-01R.O3</t>
  </si>
  <si>
    <t>Ozn.- O3 - Plastové balkonové dveře, s izolačním trojsklem, jednokřídlé - 2400x 1500 mm,otevíravé ,včetně pásek, síťky proti hmyzu a kování - (podrobný popis výrobku viz PD); D+M</t>
  </si>
  <si>
    <t>1837919807</t>
  </si>
  <si>
    <t>požadavek na konstrukci viz výrobek O3</t>
  </si>
  <si>
    <t xml:space="preserve">40 </t>
  </si>
  <si>
    <t>162</t>
  </si>
  <si>
    <t>766621-01R.O4</t>
  </si>
  <si>
    <t xml:space="preserve">Ozn.- O4 - Plastové okno, s izolačním trojsklem, kombinované - 2200 x 1650 mm, výklopné a otevíravé , včetně pásek a kování  - (podrobný popis výrobku viz PD); D+M</t>
  </si>
  <si>
    <t>-133054040</t>
  </si>
  <si>
    <t>767</t>
  </si>
  <si>
    <t>Konstrukce zámečnické</t>
  </si>
  <si>
    <t>163</t>
  </si>
  <si>
    <t>767114825</t>
  </si>
  <si>
    <t>Demontáž stěn a příček rámových zasklených vnějších plochy přes 15 m2</t>
  </si>
  <si>
    <t>1377273712</t>
  </si>
  <si>
    <t>https://podminky.urs.cz/item/CS_URS_2025_01/767114825</t>
  </si>
  <si>
    <t>"vstupní příčka" 18,66</t>
  </si>
  <si>
    <t>164</t>
  </si>
  <si>
    <t>7674262r01</t>
  </si>
  <si>
    <t>Montáž hliníkové treláže na nosnou ocelovou konstrukci</t>
  </si>
  <si>
    <t>mb</t>
  </si>
  <si>
    <t>1295776989</t>
  </si>
  <si>
    <t>- součástí dodávky je příprava ocelové nosné konstrukce pro kotvení hliníkové treláže</t>
  </si>
  <si>
    <t>- součástí dodávky jsou kompletní práce spojení s montáží a kompletací treláže</t>
  </si>
  <si>
    <t xml:space="preserve">- součástí dodávky jsou veškeré spoje </t>
  </si>
  <si>
    <t>- součástí dodávky je spojovací a kompletační materiál</t>
  </si>
  <si>
    <t>- podrobnosti k výrobku a jeho kotvení viz detail D12</t>
  </si>
  <si>
    <t>- součástí dodávky je i případný nátěr hliníkové konstrukce</t>
  </si>
  <si>
    <t>"vodorovné profily" 4,275*10+6*16,95+4,275*5+5*12,75+6*8,45</t>
  </si>
  <si>
    <t>"svislé profily" 8,38*41+4,245*29</t>
  </si>
  <si>
    <t>"pomocné konstrukce" 35,25</t>
  </si>
  <si>
    <t>165</t>
  </si>
  <si>
    <t>1941372r01</t>
  </si>
  <si>
    <t>profil uzavřený Al 30x30x2mm</t>
  </si>
  <si>
    <t>-1260750640</t>
  </si>
  <si>
    <t>782,21*0,667 'Přepočtené koeficientem množství</t>
  </si>
  <si>
    <t>166</t>
  </si>
  <si>
    <t>767531811</t>
  </si>
  <si>
    <t>Demontáž vstupních kovových nebo plastových čisticích rohoží</t>
  </si>
  <si>
    <t>-33016892</t>
  </si>
  <si>
    <t>https://podminky.urs.cz/item/CS_URS_2025_01/767531811</t>
  </si>
  <si>
    <t>"vstup" 0,5</t>
  </si>
  <si>
    <t>167</t>
  </si>
  <si>
    <t>767531r01</t>
  </si>
  <si>
    <t>Vstupní kovová čistící zóna 1000x500 mm, včetně přípravy asfaltu pro osazení - D+M</t>
  </si>
  <si>
    <t>kpl</t>
  </si>
  <si>
    <t>-1039065955</t>
  </si>
  <si>
    <t>"vstup" 1</t>
  </si>
  <si>
    <t>168</t>
  </si>
  <si>
    <t>767810811</t>
  </si>
  <si>
    <t>Demontáž mřížek větracích ocelových čtyřhranných nebo kruhových</t>
  </si>
  <si>
    <t>-1319391911</t>
  </si>
  <si>
    <t>https://podminky.urs.cz/item/CS_URS_2025_01/767810811</t>
  </si>
  <si>
    <t>"větrací mřížka" 1</t>
  </si>
  <si>
    <t>169</t>
  </si>
  <si>
    <t>7678938r01</t>
  </si>
  <si>
    <t>Demontáž stěn s drátkoskleněnou výplní</t>
  </si>
  <si>
    <t>-880393193</t>
  </si>
  <si>
    <t>dělící příčky</t>
  </si>
  <si>
    <t>"úroveň 2.NP" (1,1*1,8)*8</t>
  </si>
  <si>
    <t>"úroveň 3.NP" (1,1*1,8)*8</t>
  </si>
  <si>
    <t>"úroveň 4.NP" (1,1*1,8)*2</t>
  </si>
  <si>
    <t>čelní konstrukce</t>
  </si>
  <si>
    <t xml:space="preserve">"úroveň 2.NP"  (15,1+18,4+15,1+18,4)*0,9</t>
  </si>
  <si>
    <t xml:space="preserve">"úroveň 3.NP"  (15,1+18,4+15,1+18,4)*0,9</t>
  </si>
  <si>
    <t>"úroveň 4.NP" ((10,86+9,25+5,38+4,32)*2)*0,9</t>
  </si>
  <si>
    <t>170</t>
  </si>
  <si>
    <t>7679951r01</t>
  </si>
  <si>
    <t>Montáž atypické zámečnické konstrukce - ocelová příčle s prosklením</t>
  </si>
  <si>
    <t>-2121151988</t>
  </si>
  <si>
    <t>171</t>
  </si>
  <si>
    <t>54879r01</t>
  </si>
  <si>
    <t>dělící balkonová příčle, z ocelových profilu a drátkoskla tl. 6 mm</t>
  </si>
  <si>
    <t>464827425</t>
  </si>
  <si>
    <t>- součástí dodávky výrobku je přesné zaměření jednotlivých příčlí</t>
  </si>
  <si>
    <t>- dádávka nosného rámu a výplní z drátkoskla</t>
  </si>
  <si>
    <t>- dodávka včetně potřebných nátěrů</t>
  </si>
  <si>
    <t>- dodávka včetně pomocného a kompletačního materiálu</t>
  </si>
  <si>
    <t>- dodávka včetně montovaných a svařovaných spojů</t>
  </si>
  <si>
    <t>- prokotvování skrze izolant</t>
  </si>
  <si>
    <t>Schéma výrobku viz detail - D11</t>
  </si>
  <si>
    <t>172</t>
  </si>
  <si>
    <t>767996701</t>
  </si>
  <si>
    <t>Demontáž atypických zámečnických konstrukcí řezáním hm jednotlivých dílů do 50 kg</t>
  </si>
  <si>
    <t>-515926077</t>
  </si>
  <si>
    <t>https://podminky.urs.cz/item/CS_URS_2025_01/767996701</t>
  </si>
  <si>
    <t>Zámečnické výrobky na fasádě</t>
  </si>
  <si>
    <t xml:space="preserve">"revizní dvířka, konzoly, světla, cedule atd. (odhad)"  20+15+20</t>
  </si>
  <si>
    <t>173</t>
  </si>
  <si>
    <t>998767203</t>
  </si>
  <si>
    <t>Přesun hmot procentní pro zámečnické konstrukce v objektech v přes 12 do 24 m</t>
  </si>
  <si>
    <t>-1766106201</t>
  </si>
  <si>
    <t>https://podminky.urs.cz/item/CS_URS_2025_01/998767203</t>
  </si>
  <si>
    <t>767.b</t>
  </si>
  <si>
    <t>Dveře - Hliníkové</t>
  </si>
  <si>
    <t>174</t>
  </si>
  <si>
    <t>767136-01R.D1</t>
  </si>
  <si>
    <t>Ozn.- D1 - Hliníková izolační stěna - 7405 x 2600 mm vč. dveří - otočné, prosklené , včetně tabla a kování - (podrobný popis výrobku viz PD); D+M</t>
  </si>
  <si>
    <t>-924077881</t>
  </si>
  <si>
    <t>požadavek na konstrukci viz výrobek D1</t>
  </si>
  <si>
    <t>- dodávka včetně tabla na zvonky</t>
  </si>
  <si>
    <t>- dodávka včetně prokabelování</t>
  </si>
  <si>
    <t>767.a</t>
  </si>
  <si>
    <t>Okna - Hliníková</t>
  </si>
  <si>
    <t>175</t>
  </si>
  <si>
    <t>767136-01R.O5</t>
  </si>
  <si>
    <t>Ozn.- O5 - Hliníková izolační stěna, s izolačním trojsklem - 1500 x 10900 mm, fix , včetně pásek - (podrobný popis výrobku viz PD); D+M</t>
  </si>
  <si>
    <t>-1289786005</t>
  </si>
  <si>
    <t>požadavek na konstrukci viz výrobek O5</t>
  </si>
  <si>
    <t>- schéma a požadavek na výrobek viz PD</t>
  </si>
  <si>
    <t>781</t>
  </si>
  <si>
    <t>Dokončovací práce - obklady</t>
  </si>
  <si>
    <t>176</t>
  </si>
  <si>
    <t>781492611</t>
  </si>
  <si>
    <t>Montáž profilů rohových lepených lepidlem na bázi reaktivních pryskyřic</t>
  </si>
  <si>
    <t>393154320</t>
  </si>
  <si>
    <t>https://podminky.urs.cz/item/CS_URS_2025_01/781492611</t>
  </si>
  <si>
    <t>- ukončovací profil pro nátěry vodorovných konstrukcí</t>
  </si>
  <si>
    <t>"úroveň 2.NP" (17,78+12,78-7*1,5)*2</t>
  </si>
  <si>
    <t>"úroveň 3.NP" (17,78+12,78-7*1,5)*2</t>
  </si>
  <si>
    <t>"úroveň 4.NP" (17,78+12,78-7*1,5)*2</t>
  </si>
  <si>
    <t>177</t>
  </si>
  <si>
    <t>194160r01</t>
  </si>
  <si>
    <t>profil rohový pro lité podhaly - vhodná do ext. prostředí - napojení vodorovné konstrukce na svislou</t>
  </si>
  <si>
    <t>-270364655</t>
  </si>
  <si>
    <t>120,36*1,05 'Přepočtené koeficientem množství</t>
  </si>
  <si>
    <t>178</t>
  </si>
  <si>
    <t>781492651</t>
  </si>
  <si>
    <t>Montáž profilů ukončovacích lepených lepidlem na bázi reaktivních pryskyřic</t>
  </si>
  <si>
    <t>1291520400</t>
  </si>
  <si>
    <t>https://podminky.urs.cz/item/CS_URS_2025_01/781492651</t>
  </si>
  <si>
    <t>"úroveň 2.NP" (18,22+14,76)*2</t>
  </si>
  <si>
    <t>"úroveň 3.NP" (18,22+14,76)*2</t>
  </si>
  <si>
    <t>"úroveň 4.NP" (18,22+14,76)*2</t>
  </si>
  <si>
    <t>179</t>
  </si>
  <si>
    <t>194160r02</t>
  </si>
  <si>
    <t>lišta ukončovací pro lité podhaly - vhodná do ext. prostředí</t>
  </si>
  <si>
    <t>-1290401973</t>
  </si>
  <si>
    <t>197,88*1,05 'Přepočtené koeficientem množství</t>
  </si>
  <si>
    <t>180</t>
  </si>
  <si>
    <t>781731810</t>
  </si>
  <si>
    <t>Demontáž obkladů z obkladaček cihelných kladených do malty</t>
  </si>
  <si>
    <t>-955347378</t>
  </si>
  <si>
    <t>https://podminky.urs.cz/item/CS_URS_2025_01/781731810</t>
  </si>
  <si>
    <t xml:space="preserve"> - oprava stávajícího obkladu - uvažuje se výměna cca 5% ploch</t>
  </si>
  <si>
    <t>78,646*0,05 'Přepočtené koeficientem množství</t>
  </si>
  <si>
    <t>181</t>
  </si>
  <si>
    <t>781734112</t>
  </si>
  <si>
    <t>Montáž obkladů vnějších z obkladaček nebo obkladových pásků cihelných přes 50 do 85 ks/m2 lepené flexibilním lepidlem</t>
  </si>
  <si>
    <t>711635184</t>
  </si>
  <si>
    <t>https://podminky.urs.cz/item/CS_URS_2025_01/781734112</t>
  </si>
  <si>
    <t>182</t>
  </si>
  <si>
    <t>59623115</t>
  </si>
  <si>
    <t>pásek obkladový cihlový hladký 240x71x14mm burgund</t>
  </si>
  <si>
    <t>1146633727</t>
  </si>
  <si>
    <t>78,646*3,25 'Přepočtené koeficientem množství</t>
  </si>
  <si>
    <t>183</t>
  </si>
  <si>
    <t>781739191</t>
  </si>
  <si>
    <t>Příplatek k montáži obkladů vnějších z obkladaček nebo obkladových pásků cihelných za plochu do 10 m2</t>
  </si>
  <si>
    <t>-460502688</t>
  </si>
  <si>
    <t>https://podminky.urs.cz/item/CS_URS_2025_01/781739191</t>
  </si>
  <si>
    <t>184</t>
  </si>
  <si>
    <t>998781103</t>
  </si>
  <si>
    <t>Přesun hmot tonážní pro obklady keramické v objektech v přes 12 do 24 m</t>
  </si>
  <si>
    <t>1913268051</t>
  </si>
  <si>
    <t>https://podminky.urs.cz/item/CS_URS_2025_01/998781103</t>
  </si>
  <si>
    <t>783</t>
  </si>
  <si>
    <t>Dokončovací práce - nátěry</t>
  </si>
  <si>
    <t>185</t>
  </si>
  <si>
    <t>783201403</t>
  </si>
  <si>
    <t>Oprášení tesařských konstrukcí před provedením nátěru</t>
  </si>
  <si>
    <t>-1616523786</t>
  </si>
  <si>
    <t>https://podminky.urs.cz/item/CS_URS_2025_01/783201403</t>
  </si>
  <si>
    <t>- rozsah stávajících konstrukcí je nutné určit na stavbě</t>
  </si>
  <si>
    <t>- rozsah je odhadován na základě PD</t>
  </si>
  <si>
    <t>"stávající konstrukce" (4,16+0,37+0,75+1,59+1,13+1,15)*3*0,12*4*4</t>
  </si>
  <si>
    <t>"podhledy" 4,1*1,2*2*2</t>
  </si>
  <si>
    <t>186</t>
  </si>
  <si>
    <t>783206801</t>
  </si>
  <si>
    <t>Odstranění nátěrů z tesařských konstrukcí obroušením</t>
  </si>
  <si>
    <t>1327794100</t>
  </si>
  <si>
    <t>https://podminky.urs.cz/item/CS_URS_2025_01/783206801</t>
  </si>
  <si>
    <t>187</t>
  </si>
  <si>
    <t>783264101</t>
  </si>
  <si>
    <t>Základní jednonásobný olejový nátěr tesařských konstrukcí</t>
  </si>
  <si>
    <t>-626122150</t>
  </si>
  <si>
    <t>https://podminky.urs.cz/item/CS_URS_2025_01/783264101</t>
  </si>
  <si>
    <t>188</t>
  </si>
  <si>
    <t>783267101</t>
  </si>
  <si>
    <t>Krycí jednonásobný olejový nátěr tesařských konstrukcí</t>
  </si>
  <si>
    <t>1954385766</t>
  </si>
  <si>
    <t>https://podminky.urs.cz/item/CS_URS_2025_01/783267101</t>
  </si>
  <si>
    <t>189</t>
  </si>
  <si>
    <t>783301311</t>
  </si>
  <si>
    <t>Odmaštění zámečnických konstrukcí vodou ředitelným odmašťovačem</t>
  </si>
  <si>
    <t>-23085710</t>
  </si>
  <si>
    <t>https://podminky.urs.cz/item/CS_URS_2025_01/783301311</t>
  </si>
  <si>
    <t>"stávající konstrukce vrat" ((2,4*2,1)*3+(1,45*2,1))*2*1,1</t>
  </si>
  <si>
    <t>"stávající rámová konstrukce - odhad (výměru nutno upřesnit na stavbě)" (31,3*6*2+5,7*2*2+10,9*4*2+27+65)*0,12*4</t>
  </si>
  <si>
    <t>"pomocné stávající konstrukce hlavní ocelové konstrukce" 36,15</t>
  </si>
  <si>
    <t>190</t>
  </si>
  <si>
    <t>783306805</t>
  </si>
  <si>
    <t>Odstranění nátěru ze zámečnických konstrukcí opálením</t>
  </si>
  <si>
    <t>964940327</t>
  </si>
  <si>
    <t>https://podminky.urs.cz/item/CS_URS_2025_01/783306805</t>
  </si>
  <si>
    <t>191</t>
  </si>
  <si>
    <t>783344101</t>
  </si>
  <si>
    <t>Základní jednonásobný polyuretanový nátěr zámečnických konstrukcí</t>
  </si>
  <si>
    <t>155060733</t>
  </si>
  <si>
    <t>https://podminky.urs.cz/item/CS_URS_2025_01/783344101</t>
  </si>
  <si>
    <t>192</t>
  </si>
  <si>
    <t>783317101</t>
  </si>
  <si>
    <t>Krycí jednonásobný syntetický standardní nátěr zámečnických konstrukcí</t>
  </si>
  <si>
    <t>-1513787176</t>
  </si>
  <si>
    <t>https://podminky.urs.cz/item/CS_URS_2025_01/783317101</t>
  </si>
  <si>
    <t>193</t>
  </si>
  <si>
    <t>783342101</t>
  </si>
  <si>
    <t>Tmelení včetně přebroušení zámečnických konstrukcí polyuretanovým tmelem</t>
  </si>
  <si>
    <t>-431701399</t>
  </si>
  <si>
    <t>https://podminky.urs.cz/item/CS_URS_2025_01/783342101</t>
  </si>
  <si>
    <t xml:space="preserve"> - předpoklad tmelení v rozsahu do 15%</t>
  </si>
  <si>
    <t>"stávající konstrukce vrat" (((2,4*2,1)*3+(1,45*2,1))*2*1,1)*0,15</t>
  </si>
  <si>
    <t xml:space="preserve"> - předpoklad tmelení v rozsahu do 20%</t>
  </si>
  <si>
    <t>"stávající rámová konstrukce - odhad (výměru nutno upřesnit na stavbě)" ((31,3*6*2+5,7*2*2+10,9*4*2+27+65)*0,12*4)*0,2</t>
  </si>
  <si>
    <t>194</t>
  </si>
  <si>
    <t>783823101</t>
  </si>
  <si>
    <t>Penetrační akrylátový nátěr hladkých betonových povrchů</t>
  </si>
  <si>
    <t>-243340841</t>
  </si>
  <si>
    <t>https://podminky.urs.cz/item/CS_URS_2025_01/783823101</t>
  </si>
  <si>
    <t>195</t>
  </si>
  <si>
    <t>783823151</t>
  </si>
  <si>
    <t>Penetrační akrylátový nátěr hrubých betonových povrchů a hrubých, rýhovaných a škrábaných omítek</t>
  </si>
  <si>
    <t>-1447566606</t>
  </si>
  <si>
    <t>https://podminky.urs.cz/item/CS_URS_2025_01/783823151</t>
  </si>
  <si>
    <t>196</t>
  </si>
  <si>
    <t>783826655</t>
  </si>
  <si>
    <t>Hydrofobizační transparentní silikonový nátěr lícového zdiva</t>
  </si>
  <si>
    <t>-1773501872</t>
  </si>
  <si>
    <t>https://podminky.urs.cz/item/CS_URS_2025_01/783826655</t>
  </si>
  <si>
    <t>197</t>
  </si>
  <si>
    <t>783826675</t>
  </si>
  <si>
    <t>Hydrofobizační transparentní silikonový nátěr hrubých betonových povrchů nebo hrubých omítek</t>
  </si>
  <si>
    <t>-828618471</t>
  </si>
  <si>
    <t>https://podminky.urs.cz/item/CS_URS_2025_01/783826675</t>
  </si>
  <si>
    <t>198</t>
  </si>
  <si>
    <t>783903170</t>
  </si>
  <si>
    <t>Provedení penetrační nátěru hrubých betonových podlah</t>
  </si>
  <si>
    <t>1649856373</t>
  </si>
  <si>
    <t>https://podminky.urs.cz/item/CS_URS_2025_01/783903170</t>
  </si>
  <si>
    <t>"čelo balkonů" 186,044*0,225</t>
  </si>
  <si>
    <t>199</t>
  </si>
  <si>
    <t>24675305</t>
  </si>
  <si>
    <t>hmota nátěrová PUR základní antikorozní na kovy</t>
  </si>
  <si>
    <t>1330904066</t>
  </si>
  <si>
    <t>201,44*0,285 'Přepočtené koeficientem množství</t>
  </si>
  <si>
    <t>200</t>
  </si>
  <si>
    <t>783907150</t>
  </si>
  <si>
    <t>Provedení krycího jednonásobného nátěru betonové podlahy</t>
  </si>
  <si>
    <t>1517973773</t>
  </si>
  <si>
    <t>https://podminky.urs.cz/item/CS_URS_2025_01/783907150</t>
  </si>
  <si>
    <t>"vytažení na svislé kce" 186,044*0,15</t>
  </si>
  <si>
    <t>201</t>
  </si>
  <si>
    <t>2467532r01</t>
  </si>
  <si>
    <t xml:space="preserve"> polyuretanový dvousložkový nátěr betonových podlah - požadavek na materiál viz PD</t>
  </si>
  <si>
    <t>litr</t>
  </si>
  <si>
    <t>210359800</t>
  </si>
  <si>
    <t>229,347*0,3 'Přepočtené koeficientem množství</t>
  </si>
  <si>
    <t>202</t>
  </si>
  <si>
    <t>24643110</t>
  </si>
  <si>
    <t>ředidlo epoxidových nátěrových hmot</t>
  </si>
  <si>
    <t>-1541277982</t>
  </si>
  <si>
    <t>229,347*0,0429 'Přepočtené koeficientem množství</t>
  </si>
  <si>
    <t>203</t>
  </si>
  <si>
    <t>24613585</t>
  </si>
  <si>
    <t>tužidlo do PUR nátěrových hmot</t>
  </si>
  <si>
    <t>-1268653980</t>
  </si>
  <si>
    <t>229,347*0,085 'Přepočtené koeficientem množství</t>
  </si>
  <si>
    <t>204</t>
  </si>
  <si>
    <t>783908120</t>
  </si>
  <si>
    <t>Prosypání krycího nátěru betonové podlahy (dekorační vrstva)</t>
  </si>
  <si>
    <t>141249071</t>
  </si>
  <si>
    <t>https://podminky.urs.cz/item/CS_URS_2025_01/783908120</t>
  </si>
  <si>
    <t>205</t>
  </si>
  <si>
    <t>23531003</t>
  </si>
  <si>
    <t>vločky barevné z PVAc pro dekorativní úpravy podlah 3mm</t>
  </si>
  <si>
    <t>-330303759</t>
  </si>
  <si>
    <t>159,58*0,04 'Přepočtené koeficientem množství</t>
  </si>
  <si>
    <t>784</t>
  </si>
  <si>
    <t>Dokončovací práce - malby a tapety</t>
  </si>
  <si>
    <t>206</t>
  </si>
  <si>
    <t>7841711r01</t>
  </si>
  <si>
    <t>Zakrytí vnějších ploch včetně pozdějšího odkrytí</t>
  </si>
  <si>
    <t>944638293</t>
  </si>
  <si>
    <t>207</t>
  </si>
  <si>
    <t>69311226</t>
  </si>
  <si>
    <t>geotextilie netkaná separační, ochranná, filtrační, drenážní PES 150g/m2</t>
  </si>
  <si>
    <t>-1113671074</t>
  </si>
  <si>
    <t>Zakrytí venkovních ploch proti znečištění mokré omítky"</t>
  </si>
  <si>
    <t>- rozsah nutný pro eliminaci znečištění prostor v okolí objektu zasaženého rekonstrukcí</t>
  </si>
  <si>
    <t>krycí vrstva ideálně ve dvou vrstvách</t>
  </si>
  <si>
    <t>"plocha pod a kolem lešení" 100*1,85</t>
  </si>
  <si>
    <t>185*2 'Přepočtené koeficientem množství</t>
  </si>
  <si>
    <t>789</t>
  </si>
  <si>
    <t>Hodinové zúčtovací sazby</t>
  </si>
  <si>
    <t>208</t>
  </si>
  <si>
    <t>78900r01</t>
  </si>
  <si>
    <t>Napojení na stávající kanalizaci</t>
  </si>
  <si>
    <t>soubor</t>
  </si>
  <si>
    <t>1794297297</t>
  </si>
  <si>
    <t>Způsob a rozsah prací musí být upřesněn v rámci odkrytí stávajících konstrukcí</t>
  </si>
  <si>
    <t>Součástí prací je:</t>
  </si>
  <si>
    <t>- přípravné a zaměřovací práce</t>
  </si>
  <si>
    <t xml:space="preserve"> - stavební přípomoc pro obnažení stávajícího potrubí</t>
  </si>
  <si>
    <t xml:space="preserve"> - montážní a přípravné práce pro napojení potrubí</t>
  </si>
  <si>
    <t xml:space="preserve"> - materiál spojený s montáží a propojení nového a stávajícího potrubí</t>
  </si>
  <si>
    <t>- očištění stávajících rozvodů</t>
  </si>
  <si>
    <t xml:space="preserve"> - úklid a separace vzniklého odpadu</t>
  </si>
  <si>
    <t>- zapravení dotčených konstrukcí napojením</t>
  </si>
  <si>
    <t>"uvažoaná délka napojení je 20mb" 1</t>
  </si>
  <si>
    <t>Práce a dodávky M</t>
  </si>
  <si>
    <t>21-M</t>
  </si>
  <si>
    <t>Elektromontáže</t>
  </si>
  <si>
    <t>209</t>
  </si>
  <si>
    <t>2182201r01</t>
  </si>
  <si>
    <t xml:space="preserve">Demontáž hromosvodného vedení svodových vodičů s podpěrami průměru přes 10 mm včetně kompletního příslušenství </t>
  </si>
  <si>
    <t>2087821958</t>
  </si>
  <si>
    <t>- odstraněny budou veškeré části, které je nutno odstranit před montáží nové fasády</t>
  </si>
  <si>
    <t>- části které nebude možné znovu použít budou taktéž odstraněny</t>
  </si>
  <si>
    <t>- rozsah prací musí být zhodnocen před započetím prací</t>
  </si>
  <si>
    <t>210</t>
  </si>
  <si>
    <t>7414100r01</t>
  </si>
  <si>
    <t>Zpětná montáž hromosvodného vedení s maximálním využitím stávajících komponentů; D+M</t>
  </si>
  <si>
    <t>-42709405</t>
  </si>
  <si>
    <t xml:space="preserve"> - komplexní návrh a způsob řešení bude určen stavbou</t>
  </si>
  <si>
    <t xml:space="preserve"> - rozsah vyměněných dílů a komponentů bude určen technikem</t>
  </si>
  <si>
    <t>- dodávka včetně kompletačního a pomocného materiálu</t>
  </si>
  <si>
    <t>- v rámci montáže podpěr postupovat dle návrhu PD - DET. D10</t>
  </si>
  <si>
    <t>46-M</t>
  </si>
  <si>
    <t>Zemní práce při extr.mont.pracích</t>
  </si>
  <si>
    <t>211</t>
  </si>
  <si>
    <t>460481112</t>
  </si>
  <si>
    <t>Úprava pláně při elektromontážích v hornině třídy těžitelnosti I skupiny 1 až 2 se zhutněním ručně</t>
  </si>
  <si>
    <t>956003857</t>
  </si>
  <si>
    <t>https://podminky.urs.cz/item/CS_URS_2025_01/460481112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</si>
  <si>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</si>
  <si>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</si>
  <si>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</si>
  <si>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</si>
  <si>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</si>
  <si>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</si>
  <si>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</si>
  <si>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</si>
  <si>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</si>
  <si>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</si>
  <si>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011002000</t>
  </si>
  <si>
    <t>Průzkumné práce</t>
  </si>
  <si>
    <t>1024</t>
  </si>
  <si>
    <t>1435206753</t>
  </si>
  <si>
    <t>https://podminky.urs.cz/item/CS_URS_2025_01/011002000</t>
  </si>
  <si>
    <t>Náklady na práce nutné k zjištění poměrů na staveništi, mimo jiné jsou zahrnuty:</t>
  </si>
  <si>
    <t>- archeologický průzkum</t>
  </si>
  <si>
    <t>- geotechnický průzkum - určení složení podloží</t>
  </si>
  <si>
    <t>- inženýrsko-geotechnický průzkum - upřesnění základových poměrů</t>
  </si>
  <si>
    <t>- radonový průzkum</t>
  </si>
  <si>
    <t>- hydrogeologický průzkum a další</t>
  </si>
  <si>
    <t>- kontrola základové spáry</t>
  </si>
  <si>
    <t>Součástí nákladů jsou i náklady na zpracování jednotlivých zpráv a případné dokumentace. Včetně tištěné a digitální kopie v požadovaném množství.</t>
  </si>
  <si>
    <t>012002000</t>
  </si>
  <si>
    <t>Geodetické práce</t>
  </si>
  <si>
    <t>-67554792</t>
  </si>
  <si>
    <t>https://podminky.urs.cz/item/CS_URS_2025_01/012002000</t>
  </si>
  <si>
    <t>Náklady spojené s geodetickými pracemi po celou dobu výstavby - do nákladů se řadí náklady s pojené s činností:</t>
  </si>
  <si>
    <t>- geodetické práce prováděné před, v průběhu a po výstavbě</t>
  </si>
  <si>
    <t>- kartogragické práce</t>
  </si>
  <si>
    <t>- geodetické práce spojené jak se stavou tak i s komunikací a inženýrskými sítěmi</t>
  </si>
  <si>
    <t xml:space="preserve">Hlavními body mimo jiné pro ocenění zakázky jsou: </t>
  </si>
  <si>
    <t>- geodetická činnost spojená s vytyčením stavebního díla a kontrola během celé doby výstavby</t>
  </si>
  <si>
    <t>- zpracování geodetického plánu</t>
  </si>
  <si>
    <t>- vytyčení vedení a rozvodů inženýrských sítí</t>
  </si>
  <si>
    <t>- detekce ploch</t>
  </si>
  <si>
    <t>- a další</t>
  </si>
  <si>
    <t>013002000</t>
  </si>
  <si>
    <t>Projektové práce</t>
  </si>
  <si>
    <t>-901754387</t>
  </si>
  <si>
    <t>https://podminky.urs.cz/item/CS_URS_2025_01/013002000</t>
  </si>
  <si>
    <t>Náklady spojené s návaznou projektovou činností, která nebyla předmětem zpracování PD, např. jako jsou:</t>
  </si>
  <si>
    <t>- dodatečná pasportizace staveb</t>
  </si>
  <si>
    <t>- hluková studie</t>
  </si>
  <si>
    <t>- dokumentace technického opatření</t>
  </si>
  <si>
    <t>- nabídkový rozpočet</t>
  </si>
  <si>
    <t>- rozpočet skutečného provedení stavby atd.</t>
  </si>
  <si>
    <t>VRN2</t>
  </si>
  <si>
    <t>Příprava staveniště</t>
  </si>
  <si>
    <t>022002000</t>
  </si>
  <si>
    <t>Přeložení konstrukcí</t>
  </si>
  <si>
    <t>-639402594</t>
  </si>
  <si>
    <t>https://podminky.urs.cz/item/CS_URS_2025_01/022002000</t>
  </si>
  <si>
    <t>Náklady spojené, mimo jiné s přeložením inženýrských sítí, popřípadě s bouráním objektů atd.</t>
  </si>
  <si>
    <t>- Možnost výskytu zapomenutých, popřípadě nazakreslených sítí</t>
  </si>
  <si>
    <t>VRN3</t>
  </si>
  <si>
    <t>Zařízení staveniště</t>
  </si>
  <si>
    <t>032002000</t>
  </si>
  <si>
    <t>Vybavení staveniště</t>
  </si>
  <si>
    <t>2078822668</t>
  </si>
  <si>
    <t>https://podminky.urs.cz/item/CS_URS_2025_01/032002000</t>
  </si>
  <si>
    <t>Náklady spojené se samotným vybavením staveniště - oceněno na základě požadavků GD:</t>
  </si>
  <si>
    <t>součástí prací je mimo jiné následující:</t>
  </si>
  <si>
    <t>- vybudování a správa buňkoviště, případně úprava stávajících objektů pro vytvoření zázemí</t>
  </si>
  <si>
    <t>- zprovoznění komunikační sítě pro potřeby stavby</t>
  </si>
  <si>
    <t>- zřízení a úprava provizorních komunikací</t>
  </si>
  <si>
    <t>- zhotovéní a správa skládek na staveništi</t>
  </si>
  <si>
    <t>- ostatní náklady spojené s potřebou stavebníka</t>
  </si>
  <si>
    <t>- zřízení mycího centra</t>
  </si>
  <si>
    <t>- osvětlení a zabezpečení staveniště</t>
  </si>
  <si>
    <t>033002000</t>
  </si>
  <si>
    <t>Připojení staveniště na inženýrské sítě</t>
  </si>
  <si>
    <t>soubor…</t>
  </si>
  <si>
    <t>1407759391</t>
  </si>
  <si>
    <t>https://podminky.urs.cz/item/CS_URS_2025_01/033002000</t>
  </si>
  <si>
    <t>Náklady spojené, mimo jiné s:</t>
  </si>
  <si>
    <t>- připojení na stávající infrastrukturu</t>
  </si>
  <si>
    <t xml:space="preserve">- zprovoznění zažízení staveniště </t>
  </si>
  <si>
    <t>- poplatky spojené s využitím elektrické energie, vody, plynu atd.</t>
  </si>
  <si>
    <t>034002000</t>
  </si>
  <si>
    <t>Zabezpečení staveniště</t>
  </si>
  <si>
    <t>1084187242</t>
  </si>
  <si>
    <t>https://podminky.urs.cz/item/CS_URS_2025_01/034002000</t>
  </si>
  <si>
    <t>- oplocení staveniště</t>
  </si>
  <si>
    <t>- opatření na ochranu stávajících konstrukcí, budov a sousedních pozemků</t>
  </si>
  <si>
    <t>- dopravní značení na staveništi</t>
  </si>
  <si>
    <t>- osvětlení staveniště</t>
  </si>
  <si>
    <t>- strážní služba, případně zabezečovací systém</t>
  </si>
  <si>
    <t xml:space="preserve">- ochranné a provozní konstrukce </t>
  </si>
  <si>
    <t>039002000</t>
  </si>
  <si>
    <t>Zrušení zařízení staveniště</t>
  </si>
  <si>
    <t>-1387772381</t>
  </si>
  <si>
    <t>https://podminky.urs.cz/item/CS_URS_2025_01/039002000</t>
  </si>
  <si>
    <t>- demolicí zařízení staveniště</t>
  </si>
  <si>
    <t>- konečnými terénními úpravami po odstranění staveniště</t>
  </si>
  <si>
    <t>- rozebráním veškerých konstrukcí zajišťujicích chod a bezpečnost staveniště</t>
  </si>
  <si>
    <t>- závěrečný úklid staveniště</t>
  </si>
  <si>
    <t>VRN4</t>
  </si>
  <si>
    <t>Inženýrská činnost</t>
  </si>
  <si>
    <t>043002000</t>
  </si>
  <si>
    <t>Zkoušky a ostatní měření</t>
  </si>
  <si>
    <t>12756300</t>
  </si>
  <si>
    <t>https://podminky.urs.cz/item/CS_URS_2025_01/043002000</t>
  </si>
  <si>
    <t>Náklady na zpracování, mimo jiné:</t>
  </si>
  <si>
    <t>- tlakových zkoušek</t>
  </si>
  <si>
    <t>- zkoušek těsnosti</t>
  </si>
  <si>
    <t>- hutnících zkoušek</t>
  </si>
  <si>
    <t>- zátěžových zkoušek atd.</t>
  </si>
  <si>
    <t xml:space="preserve">- trhové zkoušky - množství určeno na základě velikosti objektu a jeho složitosti </t>
  </si>
  <si>
    <t>043134000</t>
  </si>
  <si>
    <t>Zkoušky zatěžovací</t>
  </si>
  <si>
    <t>2146123119</t>
  </si>
  <si>
    <t>https://podminky.urs.cz/item/CS_URS_2025_01/043134000</t>
  </si>
  <si>
    <t>V rámci rekonstrukce bude provedeno kontrolní měření zemnění budovy</t>
  </si>
  <si>
    <t xml:space="preserve"> - v rámci měření bude zpracován protokol a zápis o kontrolním měření</t>
  </si>
  <si>
    <t>044002000</t>
  </si>
  <si>
    <t>Revize</t>
  </si>
  <si>
    <t>-766789502</t>
  </si>
  <si>
    <t>https://podminky.urs.cz/item/CS_URS_2025_01/044002000</t>
  </si>
  <si>
    <t>Náklady na zpracování, mimo jiné, revize technických a technologických zařízení.</t>
  </si>
  <si>
    <t>045002000</t>
  </si>
  <si>
    <t>Kompletační a koordinační činnost</t>
  </si>
  <si>
    <t>-1354259345</t>
  </si>
  <si>
    <t>https://podminky.urs.cz/item/CS_URS_2025_01/045002000</t>
  </si>
  <si>
    <t>Náklady na zajištění a dodržení splnění všech požadavků a podmínek:</t>
  </si>
  <si>
    <t>- vyjádřeních vyplývajících ze stanovisek orgánů státní správy</t>
  </si>
  <si>
    <t>- zajištění oznámení zahájení stavebních prací v souladu s pravomocnými rozhodnutími a vyjádřeními například správců sítí</t>
  </si>
  <si>
    <t>-poskytnutí součinnosti při tvorbě povinných monitorovacích zpráv projektu; zajištění koordinační činnosti subdodavatelů zhotovitele</t>
  </si>
  <si>
    <t>-zajištění a provedení všech nezbytných opatření organizačního a stavebně technologického charakteru k řádnému provedení předmětu díla</t>
  </si>
  <si>
    <t>- předání všech dokladů o dokončené stavbě</t>
  </si>
  <si>
    <t>kompletace atestů, certifikátů, revizních zpráv a ostatních dokladů potřebných k předání a kolaudaci stavby vyplývajících z SOD</t>
  </si>
  <si>
    <t>- náklady na kordinační práci dodávek mezi dodavateli</t>
  </si>
  <si>
    <t>- stanovení pořadí případně souběžného provádění prací a doby realizace</t>
  </si>
  <si>
    <t>- vesměs se týká veškeré činnosti související se zakázkou - koordinace mezi jednotlivými subdodavateli</t>
  </si>
  <si>
    <t>049002000</t>
  </si>
  <si>
    <t>Ostatní inženýrská činnost</t>
  </si>
  <si>
    <t>1573278362</t>
  </si>
  <si>
    <t>https://podminky.urs.cz/item/CS_URS_2025_01/049002000</t>
  </si>
  <si>
    <t>Náklady vziklé v rámci inženýrské činnosti během výstavby:</t>
  </si>
  <si>
    <t>- náklady na koordinaci kolizí jednotlivých profesí</t>
  </si>
  <si>
    <t>- náklady na koordinaci subdodavatelů a dodavatelů</t>
  </si>
  <si>
    <t>- náklady na ostatní činnost mimo definici kompletačních a koordinačních činnosti</t>
  </si>
  <si>
    <t>- náklady na součinnost veškerých účasníků stavebního řízení</t>
  </si>
  <si>
    <t>VRN6</t>
  </si>
  <si>
    <t>Územní vlivy</t>
  </si>
  <si>
    <t>061002000</t>
  </si>
  <si>
    <t>Vliv klimatických podmínek</t>
  </si>
  <si>
    <t>34743909</t>
  </si>
  <si>
    <t>https://podminky.urs.cz/item/CS_URS_2025_01/061002000</t>
  </si>
  <si>
    <t>- Zajištění staveniště proti vodě, větru, mrazu...</t>
  </si>
  <si>
    <t>odklízení sněhu, posypový matreiál</t>
  </si>
  <si>
    <t>- Zpomalení výstavby z důvodu nizkých či vysokých teplot</t>
  </si>
  <si>
    <t>065002000</t>
  </si>
  <si>
    <t>Mimostaveništní doprava materiálů</t>
  </si>
  <si>
    <t>1647575475</t>
  </si>
  <si>
    <t>https://podminky.urs.cz/item/CS_URS_2025_01/065002000</t>
  </si>
  <si>
    <t>GD určí sám zda bude potřbovat mimostaveništní dopravu nad rámec dílčích rozpočtů</t>
  </si>
  <si>
    <t>VRN7</t>
  </si>
  <si>
    <t>Provozní vlivy</t>
  </si>
  <si>
    <t>071002000</t>
  </si>
  <si>
    <t>Provoz investora, třetích osob</t>
  </si>
  <si>
    <t>1427691538</t>
  </si>
  <si>
    <t>https://podminky.urs.cz/item/CS_URS_2025_01/071002000</t>
  </si>
  <si>
    <t>- zajištění provozu místních komunikací a přístupu k objektu</t>
  </si>
  <si>
    <t>- zajištění provozu v hale</t>
  </si>
  <si>
    <t>- vytvoření provizorních konstrukcí - lávek, cest, odstavných ploch atd.</t>
  </si>
  <si>
    <t>VRN9</t>
  </si>
  <si>
    <t>Ostatní náklady</t>
  </si>
  <si>
    <t>VRN40012-R</t>
  </si>
  <si>
    <t xml:space="preserve">Fotodokumentace prováděného díla </t>
  </si>
  <si>
    <t>1492843311</t>
  </si>
  <si>
    <t>Náklady na zajištění průběžné fotodokumentace provádění díla - zhotovitel zajistí a předá objednateli průběžnou fotodokumentaci realizace díla.</t>
  </si>
  <si>
    <t>Fotodokumentace bude dokladovat průběh díla a bude zejména dokumentovat části stavby a konstrukce před jejich zakrytím.</t>
  </si>
  <si>
    <t>VRN9002-R</t>
  </si>
  <si>
    <t>Dokumentace skutečného provedení stavby</t>
  </si>
  <si>
    <t>-1385680054</t>
  </si>
  <si>
    <t>https://podminky.urs.cz/item/CS_URS_2025_01/VRN9002-R</t>
  </si>
  <si>
    <t>Zpracování a kompletace projektové dokumentace skutečného provedení stavby se zakreslením změn.</t>
  </si>
  <si>
    <t>- součástí nákladu je i tištěná a digitální forma dokumentace</t>
  </si>
  <si>
    <t>VRN9003a-R</t>
  </si>
  <si>
    <t>Výrobní a dílenská dokumentace - stavební a konstrukční část</t>
  </si>
  <si>
    <t>-914260152</t>
  </si>
  <si>
    <t>Výrobní a dílenská dokumentace se bude vztahahovat, mimo jiné, k následujícím částem:</t>
  </si>
  <si>
    <t>Stavební část:</t>
  </si>
  <si>
    <t>- veškeré výrobky PSV</t>
  </si>
  <si>
    <t>- zateplované, provětrávané i prosklené fasády</t>
  </si>
  <si>
    <t>- vzorky barevností</t>
  </si>
  <si>
    <t>Statika:</t>
  </si>
  <si>
    <t>- veškeré ocelové konstrukce</t>
  </si>
  <si>
    <t>- veškeré monolitické konstrukce</t>
  </si>
  <si>
    <t>- veškeré betonové konstrukce (výkresy výztuže)</t>
  </si>
  <si>
    <t>- veškeré prefabrikované konstrukce</t>
  </si>
  <si>
    <t>Ostatní:</t>
  </si>
  <si>
    <t>- ostatní konstrukce spadající do stavební části</t>
  </si>
  <si>
    <t>VRN9004-R</t>
  </si>
  <si>
    <t>Dokumentace změn před dokončením</t>
  </si>
  <si>
    <t>1871791140</t>
  </si>
  <si>
    <t xml:space="preserve">Zpracování a kompletace projektové dokumentace. </t>
  </si>
  <si>
    <t>- součástí nákladů je i zajištění veškerých povolení a jednání s úřady</t>
  </si>
  <si>
    <t>- součástí nákladu je i zajištění kooperace jednotlivých subjektů stavby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</si>
</sst>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2" TargetMode="External" /><Relationship Id="rId2" Type="http://schemas.openxmlformats.org/officeDocument/2006/relationships/hyperlink" Target="https://podminky.urs.cz/item/CS_URS_2025_01/113107021" TargetMode="External" /><Relationship Id="rId3" Type="http://schemas.openxmlformats.org/officeDocument/2006/relationships/hyperlink" Target="https://podminky.urs.cz/item/CS_URS_2025_01/132112131" TargetMode="External" /><Relationship Id="rId4" Type="http://schemas.openxmlformats.org/officeDocument/2006/relationships/hyperlink" Target="https://podminky.urs.cz/item/CS_URS_2025_01/132251102" TargetMode="External" /><Relationship Id="rId5" Type="http://schemas.openxmlformats.org/officeDocument/2006/relationships/hyperlink" Target="https://podminky.urs.cz/item/CS_URS_2025_01/132151102" TargetMode="External" /><Relationship Id="rId6" Type="http://schemas.openxmlformats.org/officeDocument/2006/relationships/hyperlink" Target="https://podminky.urs.cz/item/CS_URS_2025_01/132212131" TargetMode="External" /><Relationship Id="rId7" Type="http://schemas.openxmlformats.org/officeDocument/2006/relationships/hyperlink" Target="https://podminky.urs.cz/item/CS_URS_2025_01/162251102" TargetMode="External" /><Relationship Id="rId8" Type="http://schemas.openxmlformats.org/officeDocument/2006/relationships/hyperlink" Target="https://podminky.urs.cz/item/CS_URS_2025_01/162751117" TargetMode="External" /><Relationship Id="rId9" Type="http://schemas.openxmlformats.org/officeDocument/2006/relationships/hyperlink" Target="https://podminky.urs.cz/item/CS_URS_2025_01/162751119" TargetMode="External" /><Relationship Id="rId10" Type="http://schemas.openxmlformats.org/officeDocument/2006/relationships/hyperlink" Target="https://podminky.urs.cz/item/CS_URS_2025_01/162211311" TargetMode="External" /><Relationship Id="rId11" Type="http://schemas.openxmlformats.org/officeDocument/2006/relationships/hyperlink" Target="https://podminky.urs.cz/item/CS_URS_2025_01/162211319" TargetMode="External" /><Relationship Id="rId12" Type="http://schemas.openxmlformats.org/officeDocument/2006/relationships/hyperlink" Target="https://podminky.urs.cz/item/CS_URS_2025_01/167151101" TargetMode="External" /><Relationship Id="rId13" Type="http://schemas.openxmlformats.org/officeDocument/2006/relationships/hyperlink" Target="https://podminky.urs.cz/item/CS_URS_2025_01/171201231" TargetMode="External" /><Relationship Id="rId14" Type="http://schemas.openxmlformats.org/officeDocument/2006/relationships/hyperlink" Target="https://podminky.urs.cz/item/CS_URS_2025_01/171251201" TargetMode="External" /><Relationship Id="rId15" Type="http://schemas.openxmlformats.org/officeDocument/2006/relationships/hyperlink" Target="https://podminky.urs.cz/item/CS_URS_2025_01/174111101" TargetMode="External" /><Relationship Id="rId16" Type="http://schemas.openxmlformats.org/officeDocument/2006/relationships/hyperlink" Target="https://podminky.urs.cz/item/CS_URS_2025_01/175151201" TargetMode="External" /><Relationship Id="rId17" Type="http://schemas.openxmlformats.org/officeDocument/2006/relationships/hyperlink" Target="https://podminky.urs.cz/item/CS_URS_2025_01/184911211" TargetMode="External" /><Relationship Id="rId18" Type="http://schemas.openxmlformats.org/officeDocument/2006/relationships/hyperlink" Target="https://podminky.urs.cz/item/CS_URS_2025_01/310271055" TargetMode="External" /><Relationship Id="rId19" Type="http://schemas.openxmlformats.org/officeDocument/2006/relationships/hyperlink" Target="https://podminky.urs.cz/item/CS_URS_2025_01/349231821" TargetMode="External" /><Relationship Id="rId20" Type="http://schemas.openxmlformats.org/officeDocument/2006/relationships/hyperlink" Target="https://podminky.urs.cz/item/CS_URS_2025_01/389381001" TargetMode="External" /><Relationship Id="rId21" Type="http://schemas.openxmlformats.org/officeDocument/2006/relationships/hyperlink" Target="https://podminky.urs.cz/item/CS_URS_2025_01/564251011" TargetMode="External" /><Relationship Id="rId22" Type="http://schemas.openxmlformats.org/officeDocument/2006/relationships/hyperlink" Target="https://podminky.urs.cz/item/CS_URS_2025_01/596841122" TargetMode="External" /><Relationship Id="rId23" Type="http://schemas.openxmlformats.org/officeDocument/2006/relationships/hyperlink" Target="https://podminky.urs.cz/item/CS_URS_2025_01/621142001" TargetMode="External" /><Relationship Id="rId24" Type="http://schemas.openxmlformats.org/officeDocument/2006/relationships/hyperlink" Target="https://podminky.urs.cz/item/CS_URS_2025_01/621151031" TargetMode="External" /><Relationship Id="rId25" Type="http://schemas.openxmlformats.org/officeDocument/2006/relationships/hyperlink" Target="https://podminky.urs.cz/item/CS_URS_2025_01/621251105" TargetMode="External" /><Relationship Id="rId26" Type="http://schemas.openxmlformats.org/officeDocument/2006/relationships/hyperlink" Target="https://podminky.urs.cz/item/CS_URS_2025_01/621531012" TargetMode="External" /><Relationship Id="rId27" Type="http://schemas.openxmlformats.org/officeDocument/2006/relationships/hyperlink" Target="https://podminky.urs.cz/item/CS_URS_2025_01/622142001" TargetMode="External" /><Relationship Id="rId28" Type="http://schemas.openxmlformats.org/officeDocument/2006/relationships/hyperlink" Target="https://podminky.urs.cz/item/CS_URS_2025_01/622151001" TargetMode="External" /><Relationship Id="rId29" Type="http://schemas.openxmlformats.org/officeDocument/2006/relationships/hyperlink" Target="https://podminky.urs.cz/item/CS_URS_2025_01/621221041" TargetMode="External" /><Relationship Id="rId30" Type="http://schemas.openxmlformats.org/officeDocument/2006/relationships/hyperlink" Target="https://podminky.urs.cz/item/CS_URS_2025_01/622151031" TargetMode="External" /><Relationship Id="rId31" Type="http://schemas.openxmlformats.org/officeDocument/2006/relationships/hyperlink" Target="https://podminky.urs.cz/item/CS_URS_2025_01/622211011" TargetMode="External" /><Relationship Id="rId32" Type="http://schemas.openxmlformats.org/officeDocument/2006/relationships/hyperlink" Target="https://podminky.urs.cz/item/CS_URS_2025_01/622221041" TargetMode="External" /><Relationship Id="rId33" Type="http://schemas.openxmlformats.org/officeDocument/2006/relationships/hyperlink" Target="https://podminky.urs.cz/item/CS_URS_2025_01/622212001" TargetMode="External" /><Relationship Id="rId34" Type="http://schemas.openxmlformats.org/officeDocument/2006/relationships/hyperlink" Target="https://podminky.urs.cz/item/CS_URS_2025_01/622531012" TargetMode="External" /><Relationship Id="rId35" Type="http://schemas.openxmlformats.org/officeDocument/2006/relationships/hyperlink" Target="https://podminky.urs.cz/item/CS_URS_2025_01/622251105" TargetMode="External" /><Relationship Id="rId36" Type="http://schemas.openxmlformats.org/officeDocument/2006/relationships/hyperlink" Target="https://podminky.urs.cz/item/CS_URS_2025_01/622251211" TargetMode="External" /><Relationship Id="rId37" Type="http://schemas.openxmlformats.org/officeDocument/2006/relationships/hyperlink" Target="https://podminky.urs.cz/item/CS_URS_2025_01/622252002" TargetMode="External" /><Relationship Id="rId38" Type="http://schemas.openxmlformats.org/officeDocument/2006/relationships/hyperlink" Target="https://podminky.urs.cz/item/CS_URS_2025_01/622335102" TargetMode="External" /><Relationship Id="rId39" Type="http://schemas.openxmlformats.org/officeDocument/2006/relationships/hyperlink" Target="https://podminky.urs.cz/item/CS_URS_2025_01/622511112" TargetMode="External" /><Relationship Id="rId40" Type="http://schemas.openxmlformats.org/officeDocument/2006/relationships/hyperlink" Target="https://podminky.urs.cz/item/CS_URS_2025_01/629991011" TargetMode="External" /><Relationship Id="rId41" Type="http://schemas.openxmlformats.org/officeDocument/2006/relationships/hyperlink" Target="https://podminky.urs.cz/item/CS_URS_2025_01/629991012" TargetMode="External" /><Relationship Id="rId42" Type="http://schemas.openxmlformats.org/officeDocument/2006/relationships/hyperlink" Target="https://podminky.urs.cz/item/CS_URS_2025_01/629995101" TargetMode="External" /><Relationship Id="rId43" Type="http://schemas.openxmlformats.org/officeDocument/2006/relationships/hyperlink" Target="https://podminky.urs.cz/item/CS_URS_2025_01/631311134" TargetMode="External" /><Relationship Id="rId44" Type="http://schemas.openxmlformats.org/officeDocument/2006/relationships/hyperlink" Target="https://podminky.urs.cz/item/CS_URS_2025_01/631351101" TargetMode="External" /><Relationship Id="rId45" Type="http://schemas.openxmlformats.org/officeDocument/2006/relationships/hyperlink" Target="https://podminky.urs.cz/item/CS_URS_2025_01/631351102" TargetMode="External" /><Relationship Id="rId46" Type="http://schemas.openxmlformats.org/officeDocument/2006/relationships/hyperlink" Target="https://podminky.urs.cz/item/CS_URS_2025_01/631361821" TargetMode="External" /><Relationship Id="rId47" Type="http://schemas.openxmlformats.org/officeDocument/2006/relationships/hyperlink" Target="https://podminky.urs.cz/item/CS_URS_2025_01/632450134" TargetMode="External" /><Relationship Id="rId48" Type="http://schemas.openxmlformats.org/officeDocument/2006/relationships/hyperlink" Target="https://podminky.urs.cz/item/CS_URS_2025_01/634112113" TargetMode="External" /><Relationship Id="rId49" Type="http://schemas.openxmlformats.org/officeDocument/2006/relationships/hyperlink" Target="https://podminky.urs.cz/item/CS_URS_2025_01/634911152" TargetMode="External" /><Relationship Id="rId50" Type="http://schemas.openxmlformats.org/officeDocument/2006/relationships/hyperlink" Target="https://podminky.urs.cz/item/CS_URS_2025_01/916331112" TargetMode="External" /><Relationship Id="rId51" Type="http://schemas.openxmlformats.org/officeDocument/2006/relationships/hyperlink" Target="https://podminky.urs.cz/item/CS_URS_2025_01/941111122" TargetMode="External" /><Relationship Id="rId52" Type="http://schemas.openxmlformats.org/officeDocument/2006/relationships/hyperlink" Target="https://podminky.urs.cz/item/CS_URS_2025_01/941111222" TargetMode="External" /><Relationship Id="rId53" Type="http://schemas.openxmlformats.org/officeDocument/2006/relationships/hyperlink" Target="https://podminky.urs.cz/item/CS_URS_2025_01/941111822" TargetMode="External" /><Relationship Id="rId54" Type="http://schemas.openxmlformats.org/officeDocument/2006/relationships/hyperlink" Target="https://podminky.urs.cz/item/CS_URS_2025_01/942321112" TargetMode="External" /><Relationship Id="rId55" Type="http://schemas.openxmlformats.org/officeDocument/2006/relationships/hyperlink" Target="https://podminky.urs.cz/item/CS_URS_2025_01/942321211" TargetMode="External" /><Relationship Id="rId56" Type="http://schemas.openxmlformats.org/officeDocument/2006/relationships/hyperlink" Target="https://podminky.urs.cz/item/CS_URS_2025_01/942321811" TargetMode="External" /><Relationship Id="rId57" Type="http://schemas.openxmlformats.org/officeDocument/2006/relationships/hyperlink" Target="https://podminky.urs.cz/item/CS_URS_2025_01/946321111" TargetMode="External" /><Relationship Id="rId58" Type="http://schemas.openxmlformats.org/officeDocument/2006/relationships/hyperlink" Target="https://podminky.urs.cz/item/CS_URS_2025_01/946321211" TargetMode="External" /><Relationship Id="rId59" Type="http://schemas.openxmlformats.org/officeDocument/2006/relationships/hyperlink" Target="https://podminky.urs.cz/item/CS_URS_2025_01/946321811" TargetMode="External" /><Relationship Id="rId60" Type="http://schemas.openxmlformats.org/officeDocument/2006/relationships/hyperlink" Target="https://podminky.urs.cz/item/CS_URS_2025_01/944511111" TargetMode="External" /><Relationship Id="rId61" Type="http://schemas.openxmlformats.org/officeDocument/2006/relationships/hyperlink" Target="https://podminky.urs.cz/item/CS_URS_2025_01/944511211" TargetMode="External" /><Relationship Id="rId62" Type="http://schemas.openxmlformats.org/officeDocument/2006/relationships/hyperlink" Target="https://podminky.urs.cz/item/CS_URS_2025_01/944511811" TargetMode="External" /><Relationship Id="rId63" Type="http://schemas.openxmlformats.org/officeDocument/2006/relationships/hyperlink" Target="https://podminky.urs.cz/item/CS_URS_2025_01/949101111" TargetMode="External" /><Relationship Id="rId64" Type="http://schemas.openxmlformats.org/officeDocument/2006/relationships/hyperlink" Target="https://podminky.urs.cz/item/CS_URS_2025_01/941111322" TargetMode="External" /><Relationship Id="rId65" Type="http://schemas.openxmlformats.org/officeDocument/2006/relationships/hyperlink" Target="https://podminky.urs.cz/item/CS_URS_2025_01/944711113" TargetMode="External" /><Relationship Id="rId66" Type="http://schemas.openxmlformats.org/officeDocument/2006/relationships/hyperlink" Target="https://podminky.urs.cz/item/CS_URS_2025_01/944711213" TargetMode="External" /><Relationship Id="rId67" Type="http://schemas.openxmlformats.org/officeDocument/2006/relationships/hyperlink" Target="https://podminky.urs.cz/item/CS_URS_2025_01/944711813" TargetMode="External" /><Relationship Id="rId68" Type="http://schemas.openxmlformats.org/officeDocument/2006/relationships/hyperlink" Target="https://podminky.urs.cz/item/CS_URS_2025_01/993111111" TargetMode="External" /><Relationship Id="rId69" Type="http://schemas.openxmlformats.org/officeDocument/2006/relationships/hyperlink" Target="https://podminky.urs.cz/item/CS_URS_2025_01/993111119" TargetMode="External" /><Relationship Id="rId70" Type="http://schemas.openxmlformats.org/officeDocument/2006/relationships/hyperlink" Target="https://podminky.urs.cz/item/CS_URS_2025_01/952901103" TargetMode="External" /><Relationship Id="rId71" Type="http://schemas.openxmlformats.org/officeDocument/2006/relationships/hyperlink" Target="https://podminky.urs.cz/item/CS_URS_2025_01/965042141" TargetMode="External" /><Relationship Id="rId72" Type="http://schemas.openxmlformats.org/officeDocument/2006/relationships/hyperlink" Target="https://podminky.urs.cz/item/CS_URS_2025_01/965043341" TargetMode="External" /><Relationship Id="rId73" Type="http://schemas.openxmlformats.org/officeDocument/2006/relationships/hyperlink" Target="https://podminky.urs.cz/item/CS_URS_2025_01/973032864" TargetMode="External" /><Relationship Id="rId74" Type="http://schemas.openxmlformats.org/officeDocument/2006/relationships/hyperlink" Target="https://podminky.urs.cz/item/CS_URS_2025_01/978011141" TargetMode="External" /><Relationship Id="rId75" Type="http://schemas.openxmlformats.org/officeDocument/2006/relationships/hyperlink" Target="https://podminky.urs.cz/item/CS_URS_2025_01/978036131" TargetMode="External" /><Relationship Id="rId76" Type="http://schemas.openxmlformats.org/officeDocument/2006/relationships/hyperlink" Target="https://podminky.urs.cz/item/CS_URS_2025_01/978036121" TargetMode="External" /><Relationship Id="rId77" Type="http://schemas.openxmlformats.org/officeDocument/2006/relationships/hyperlink" Target="https://podminky.urs.cz/item/CS_URS_2025_01/978071621" TargetMode="External" /><Relationship Id="rId78" Type="http://schemas.openxmlformats.org/officeDocument/2006/relationships/hyperlink" Target="https://podminky.urs.cz/item/CS_URS_2025_01/985131111" TargetMode="External" /><Relationship Id="rId79" Type="http://schemas.openxmlformats.org/officeDocument/2006/relationships/hyperlink" Target="https://podminky.urs.cz/item/CS_URS_2025_01/985131311" TargetMode="External" /><Relationship Id="rId80" Type="http://schemas.openxmlformats.org/officeDocument/2006/relationships/hyperlink" Target="https://podminky.urs.cz/item/CS_URS_2025_01/997013114" TargetMode="External" /><Relationship Id="rId81" Type="http://schemas.openxmlformats.org/officeDocument/2006/relationships/hyperlink" Target="https://podminky.urs.cz/item/CS_URS_2025_01/997013501" TargetMode="External" /><Relationship Id="rId82" Type="http://schemas.openxmlformats.org/officeDocument/2006/relationships/hyperlink" Target="https://podminky.urs.cz/item/CS_URS_2025_01/997013509" TargetMode="External" /><Relationship Id="rId83" Type="http://schemas.openxmlformats.org/officeDocument/2006/relationships/hyperlink" Target="https://podminky.urs.cz/item/CS_URS_2025_01/997013811" TargetMode="External" /><Relationship Id="rId84" Type="http://schemas.openxmlformats.org/officeDocument/2006/relationships/hyperlink" Target="https://podminky.urs.cz/item/CS_URS_2025_01/997013813" TargetMode="External" /><Relationship Id="rId85" Type="http://schemas.openxmlformats.org/officeDocument/2006/relationships/hyperlink" Target="https://podminky.urs.cz/item/CS_URS_2025_01/997013814" TargetMode="External" /><Relationship Id="rId86" Type="http://schemas.openxmlformats.org/officeDocument/2006/relationships/hyperlink" Target="https://podminky.urs.cz/item/CS_URS_2025_01/997013871" TargetMode="External" /><Relationship Id="rId87" Type="http://schemas.openxmlformats.org/officeDocument/2006/relationships/hyperlink" Target="https://podminky.urs.cz/item/CS_URS_2025_01/998011003" TargetMode="External" /><Relationship Id="rId88" Type="http://schemas.openxmlformats.org/officeDocument/2006/relationships/hyperlink" Target="https://podminky.urs.cz/item/CS_URS_2025_01/711112012" TargetMode="External" /><Relationship Id="rId89" Type="http://schemas.openxmlformats.org/officeDocument/2006/relationships/hyperlink" Target="https://podminky.urs.cz/item/CS_URS_2025_01/711161274" TargetMode="External" /><Relationship Id="rId90" Type="http://schemas.openxmlformats.org/officeDocument/2006/relationships/hyperlink" Target="https://podminky.urs.cz/item/CS_URS_2025_01/711191001" TargetMode="External" /><Relationship Id="rId91" Type="http://schemas.openxmlformats.org/officeDocument/2006/relationships/hyperlink" Target="https://podminky.urs.cz/item/CS_URS_2025_01/711413121" TargetMode="External" /><Relationship Id="rId92" Type="http://schemas.openxmlformats.org/officeDocument/2006/relationships/hyperlink" Target="https://podminky.urs.cz/item/CS_URS_2025_01/711491176" TargetMode="External" /><Relationship Id="rId93" Type="http://schemas.openxmlformats.org/officeDocument/2006/relationships/hyperlink" Target="https://podminky.urs.cz/item/CS_URS_2025_01/711491272" TargetMode="External" /><Relationship Id="rId94" Type="http://schemas.openxmlformats.org/officeDocument/2006/relationships/hyperlink" Target="https://podminky.urs.cz/item/CS_URS_2025_01/998711103" TargetMode="External" /><Relationship Id="rId95" Type="http://schemas.openxmlformats.org/officeDocument/2006/relationships/hyperlink" Target="https://podminky.urs.cz/item/CS_URS_2025_01/998712103" TargetMode="External" /><Relationship Id="rId96" Type="http://schemas.openxmlformats.org/officeDocument/2006/relationships/hyperlink" Target="https://podminky.urs.cz/item/CS_URS_2025_01/713131141" TargetMode="External" /><Relationship Id="rId97" Type="http://schemas.openxmlformats.org/officeDocument/2006/relationships/hyperlink" Target="https://podminky.urs.cz/item/CS_URS_2025_01/713131243" TargetMode="External" /><Relationship Id="rId98" Type="http://schemas.openxmlformats.org/officeDocument/2006/relationships/hyperlink" Target="https://podminky.urs.cz/item/CS_URS_2025_01/998713103" TargetMode="External" /><Relationship Id="rId99" Type="http://schemas.openxmlformats.org/officeDocument/2006/relationships/hyperlink" Target="https://podminky.urs.cz/item/CS_URS_2025_01/721241102" TargetMode="External" /><Relationship Id="rId100" Type="http://schemas.openxmlformats.org/officeDocument/2006/relationships/hyperlink" Target="https://podminky.urs.cz/item/CS_URS_2025_01/998721103" TargetMode="External" /><Relationship Id="rId101" Type="http://schemas.openxmlformats.org/officeDocument/2006/relationships/hyperlink" Target="https://podminky.urs.cz/item/CS_URS_2025_01/751398025" TargetMode="External" /><Relationship Id="rId102" Type="http://schemas.openxmlformats.org/officeDocument/2006/relationships/hyperlink" Target="https://podminky.urs.cz/item/CS_URS_2025_01/762361312" TargetMode="External" /><Relationship Id="rId103" Type="http://schemas.openxmlformats.org/officeDocument/2006/relationships/hyperlink" Target="https://podminky.urs.cz/item/CS_URS_2025_01/998762103" TargetMode="External" /><Relationship Id="rId104" Type="http://schemas.openxmlformats.org/officeDocument/2006/relationships/hyperlink" Target="https://podminky.urs.cz/item/CS_URS_2025_01/764002801" TargetMode="External" /><Relationship Id="rId105" Type="http://schemas.openxmlformats.org/officeDocument/2006/relationships/hyperlink" Target="https://podminky.urs.cz/item/CS_URS_2025_01/764002841" TargetMode="External" /><Relationship Id="rId106" Type="http://schemas.openxmlformats.org/officeDocument/2006/relationships/hyperlink" Target="https://podminky.urs.cz/item/CS_URS_2025_01/764002851" TargetMode="External" /><Relationship Id="rId107" Type="http://schemas.openxmlformats.org/officeDocument/2006/relationships/hyperlink" Target="https://podminky.urs.cz/item/CS_URS_2025_01/764002861" TargetMode="External" /><Relationship Id="rId108" Type="http://schemas.openxmlformats.org/officeDocument/2006/relationships/hyperlink" Target="https://podminky.urs.cz/item/CS_URS_2025_01/764002871" TargetMode="External" /><Relationship Id="rId109" Type="http://schemas.openxmlformats.org/officeDocument/2006/relationships/hyperlink" Target="https://podminky.urs.cz/item/CS_URS_2025_01/764004801" TargetMode="External" /><Relationship Id="rId110" Type="http://schemas.openxmlformats.org/officeDocument/2006/relationships/hyperlink" Target="https://podminky.urs.cz/item/CS_URS_2025_01/764004841" TargetMode="External" /><Relationship Id="rId111" Type="http://schemas.openxmlformats.org/officeDocument/2006/relationships/hyperlink" Target="https://podminky.urs.cz/item/CS_URS_2025_01/764004861" TargetMode="External" /><Relationship Id="rId112" Type="http://schemas.openxmlformats.org/officeDocument/2006/relationships/hyperlink" Target="https://podminky.urs.cz/item/CS_URS_2025_01/764242302" TargetMode="External" /><Relationship Id="rId113" Type="http://schemas.openxmlformats.org/officeDocument/2006/relationships/hyperlink" Target="https://podminky.urs.cz/item/CS_URS_2025_01/764242333" TargetMode="External" /><Relationship Id="rId114" Type="http://schemas.openxmlformats.org/officeDocument/2006/relationships/hyperlink" Target="https://podminky.urs.cz/item/CS_URS_2025_01/764244307" TargetMode="External" /><Relationship Id="rId115" Type="http://schemas.openxmlformats.org/officeDocument/2006/relationships/hyperlink" Target="https://podminky.urs.cz/item/CS_URS_2025_01/764246342" TargetMode="External" /><Relationship Id="rId116" Type="http://schemas.openxmlformats.org/officeDocument/2006/relationships/hyperlink" Target="https://podminky.urs.cz/item/CS_URS_2025_01/764341313" TargetMode="External" /><Relationship Id="rId117" Type="http://schemas.openxmlformats.org/officeDocument/2006/relationships/hyperlink" Target="https://podminky.urs.cz/item/CS_URS_2025_01/764541304" TargetMode="External" /><Relationship Id="rId118" Type="http://schemas.openxmlformats.org/officeDocument/2006/relationships/hyperlink" Target="https://podminky.urs.cz/item/CS_URS_2025_01/764541341" TargetMode="External" /><Relationship Id="rId119" Type="http://schemas.openxmlformats.org/officeDocument/2006/relationships/hyperlink" Target="https://podminky.urs.cz/item/CS_URS_2025_01/764548323" TargetMode="External" /><Relationship Id="rId120" Type="http://schemas.openxmlformats.org/officeDocument/2006/relationships/hyperlink" Target="https://podminky.urs.cz/item/CS_URS_2025_01/998764103" TargetMode="External" /><Relationship Id="rId121" Type="http://schemas.openxmlformats.org/officeDocument/2006/relationships/hyperlink" Target="https://podminky.urs.cz/item/CS_URS_2023_02/766441821" TargetMode="External" /><Relationship Id="rId122" Type="http://schemas.openxmlformats.org/officeDocument/2006/relationships/hyperlink" Target="https://podminky.urs.cz/item/CS_URS_2023_02/766441823" TargetMode="External" /><Relationship Id="rId123" Type="http://schemas.openxmlformats.org/officeDocument/2006/relationships/hyperlink" Target="https://podminky.urs.cz/item/CS_URS_2025_01/766622833" TargetMode="External" /><Relationship Id="rId124" Type="http://schemas.openxmlformats.org/officeDocument/2006/relationships/hyperlink" Target="https://podminky.urs.cz/item/CS_URS_2025_01/766622861" TargetMode="External" /><Relationship Id="rId125" Type="http://schemas.openxmlformats.org/officeDocument/2006/relationships/hyperlink" Target="https://podminky.urs.cz/item/CS_URS_2025_01/766622862" TargetMode="External" /><Relationship Id="rId126" Type="http://schemas.openxmlformats.org/officeDocument/2006/relationships/hyperlink" Target="https://podminky.urs.cz/item/CS_URS_2025_01/766681822" TargetMode="External" /><Relationship Id="rId127" Type="http://schemas.openxmlformats.org/officeDocument/2006/relationships/hyperlink" Target="https://podminky.urs.cz/item/CS_URS_2025_01/766691924" TargetMode="External" /><Relationship Id="rId128" Type="http://schemas.openxmlformats.org/officeDocument/2006/relationships/hyperlink" Target="https://podminky.urs.cz/item/CS_URS_2025_01/766694116" TargetMode="External" /><Relationship Id="rId129" Type="http://schemas.openxmlformats.org/officeDocument/2006/relationships/hyperlink" Target="https://podminky.urs.cz/item/CS_URS_2025_01/998766203" TargetMode="External" /><Relationship Id="rId130" Type="http://schemas.openxmlformats.org/officeDocument/2006/relationships/hyperlink" Target="https://podminky.urs.cz/item/CS_URS_2025_01/767114825" TargetMode="External" /><Relationship Id="rId131" Type="http://schemas.openxmlformats.org/officeDocument/2006/relationships/hyperlink" Target="https://podminky.urs.cz/item/CS_URS_2025_01/767531811" TargetMode="External" /><Relationship Id="rId132" Type="http://schemas.openxmlformats.org/officeDocument/2006/relationships/hyperlink" Target="https://podminky.urs.cz/item/CS_URS_2025_01/767810811" TargetMode="External" /><Relationship Id="rId133" Type="http://schemas.openxmlformats.org/officeDocument/2006/relationships/hyperlink" Target="https://podminky.urs.cz/item/CS_URS_2025_01/767996701" TargetMode="External" /><Relationship Id="rId134" Type="http://schemas.openxmlformats.org/officeDocument/2006/relationships/hyperlink" Target="https://podminky.urs.cz/item/CS_URS_2025_01/998767203" TargetMode="External" /><Relationship Id="rId135" Type="http://schemas.openxmlformats.org/officeDocument/2006/relationships/hyperlink" Target="https://podminky.urs.cz/item/CS_URS_2025_01/781492611" TargetMode="External" /><Relationship Id="rId136" Type="http://schemas.openxmlformats.org/officeDocument/2006/relationships/hyperlink" Target="https://podminky.urs.cz/item/CS_URS_2025_01/781492651" TargetMode="External" /><Relationship Id="rId137" Type="http://schemas.openxmlformats.org/officeDocument/2006/relationships/hyperlink" Target="https://podminky.urs.cz/item/CS_URS_2025_01/781731810" TargetMode="External" /><Relationship Id="rId138" Type="http://schemas.openxmlformats.org/officeDocument/2006/relationships/hyperlink" Target="https://podminky.urs.cz/item/CS_URS_2025_01/781734112" TargetMode="External" /><Relationship Id="rId139" Type="http://schemas.openxmlformats.org/officeDocument/2006/relationships/hyperlink" Target="https://podminky.urs.cz/item/CS_URS_2025_01/781739191" TargetMode="External" /><Relationship Id="rId140" Type="http://schemas.openxmlformats.org/officeDocument/2006/relationships/hyperlink" Target="https://podminky.urs.cz/item/CS_URS_2025_01/998781103" TargetMode="External" /><Relationship Id="rId141" Type="http://schemas.openxmlformats.org/officeDocument/2006/relationships/hyperlink" Target="https://podminky.urs.cz/item/CS_URS_2025_01/783201403" TargetMode="External" /><Relationship Id="rId142" Type="http://schemas.openxmlformats.org/officeDocument/2006/relationships/hyperlink" Target="https://podminky.urs.cz/item/CS_URS_2025_01/783206801" TargetMode="External" /><Relationship Id="rId143" Type="http://schemas.openxmlformats.org/officeDocument/2006/relationships/hyperlink" Target="https://podminky.urs.cz/item/CS_URS_2025_01/783264101" TargetMode="External" /><Relationship Id="rId144" Type="http://schemas.openxmlformats.org/officeDocument/2006/relationships/hyperlink" Target="https://podminky.urs.cz/item/CS_URS_2025_01/783267101" TargetMode="External" /><Relationship Id="rId145" Type="http://schemas.openxmlformats.org/officeDocument/2006/relationships/hyperlink" Target="https://podminky.urs.cz/item/CS_URS_2025_01/783301311" TargetMode="External" /><Relationship Id="rId146" Type="http://schemas.openxmlformats.org/officeDocument/2006/relationships/hyperlink" Target="https://podminky.urs.cz/item/CS_URS_2025_01/783306805" TargetMode="External" /><Relationship Id="rId147" Type="http://schemas.openxmlformats.org/officeDocument/2006/relationships/hyperlink" Target="https://podminky.urs.cz/item/CS_URS_2025_01/783344101" TargetMode="External" /><Relationship Id="rId148" Type="http://schemas.openxmlformats.org/officeDocument/2006/relationships/hyperlink" Target="https://podminky.urs.cz/item/CS_URS_2025_01/783317101" TargetMode="External" /><Relationship Id="rId149" Type="http://schemas.openxmlformats.org/officeDocument/2006/relationships/hyperlink" Target="https://podminky.urs.cz/item/CS_URS_2025_01/783342101" TargetMode="External" /><Relationship Id="rId150" Type="http://schemas.openxmlformats.org/officeDocument/2006/relationships/hyperlink" Target="https://podminky.urs.cz/item/CS_URS_2025_01/783823101" TargetMode="External" /><Relationship Id="rId151" Type="http://schemas.openxmlformats.org/officeDocument/2006/relationships/hyperlink" Target="https://podminky.urs.cz/item/CS_URS_2025_01/783823151" TargetMode="External" /><Relationship Id="rId152" Type="http://schemas.openxmlformats.org/officeDocument/2006/relationships/hyperlink" Target="https://podminky.urs.cz/item/CS_URS_2025_01/783826655" TargetMode="External" /><Relationship Id="rId153" Type="http://schemas.openxmlformats.org/officeDocument/2006/relationships/hyperlink" Target="https://podminky.urs.cz/item/CS_URS_2025_01/783826675" TargetMode="External" /><Relationship Id="rId154" Type="http://schemas.openxmlformats.org/officeDocument/2006/relationships/hyperlink" Target="https://podminky.urs.cz/item/CS_URS_2025_01/783903170" TargetMode="External" /><Relationship Id="rId155" Type="http://schemas.openxmlformats.org/officeDocument/2006/relationships/hyperlink" Target="https://podminky.urs.cz/item/CS_URS_2025_01/783907150" TargetMode="External" /><Relationship Id="rId156" Type="http://schemas.openxmlformats.org/officeDocument/2006/relationships/hyperlink" Target="https://podminky.urs.cz/item/CS_URS_2025_01/783908120" TargetMode="External" /><Relationship Id="rId157" Type="http://schemas.openxmlformats.org/officeDocument/2006/relationships/hyperlink" Target="https://podminky.urs.cz/item/CS_URS_2025_01/460481112" TargetMode="External" /><Relationship Id="rId15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1002000" TargetMode="External" /><Relationship Id="rId2" Type="http://schemas.openxmlformats.org/officeDocument/2006/relationships/hyperlink" Target="https://podminky.urs.cz/item/CS_URS_2025_01/012002000" TargetMode="External" /><Relationship Id="rId3" Type="http://schemas.openxmlformats.org/officeDocument/2006/relationships/hyperlink" Target="https://podminky.urs.cz/item/CS_URS_2025_01/013002000" TargetMode="External" /><Relationship Id="rId4" Type="http://schemas.openxmlformats.org/officeDocument/2006/relationships/hyperlink" Target="https://podminky.urs.cz/item/CS_URS_2025_01/022002000" TargetMode="External" /><Relationship Id="rId5" Type="http://schemas.openxmlformats.org/officeDocument/2006/relationships/hyperlink" Target="https://podminky.urs.cz/item/CS_URS_2025_01/032002000" TargetMode="External" /><Relationship Id="rId6" Type="http://schemas.openxmlformats.org/officeDocument/2006/relationships/hyperlink" Target="https://podminky.urs.cz/item/CS_URS_2025_01/033002000" TargetMode="External" /><Relationship Id="rId7" Type="http://schemas.openxmlformats.org/officeDocument/2006/relationships/hyperlink" Target="https://podminky.urs.cz/item/CS_URS_2025_01/034002000" TargetMode="External" /><Relationship Id="rId8" Type="http://schemas.openxmlformats.org/officeDocument/2006/relationships/hyperlink" Target="https://podminky.urs.cz/item/CS_URS_2025_01/039002000" TargetMode="External" /><Relationship Id="rId9" Type="http://schemas.openxmlformats.org/officeDocument/2006/relationships/hyperlink" Target="https://podminky.urs.cz/item/CS_URS_2025_01/043002000" TargetMode="External" /><Relationship Id="rId10" Type="http://schemas.openxmlformats.org/officeDocument/2006/relationships/hyperlink" Target="https://podminky.urs.cz/item/CS_URS_2025_01/043134000" TargetMode="External" /><Relationship Id="rId11" Type="http://schemas.openxmlformats.org/officeDocument/2006/relationships/hyperlink" Target="https://podminky.urs.cz/item/CS_URS_2025_01/044002000" TargetMode="External" /><Relationship Id="rId12" Type="http://schemas.openxmlformats.org/officeDocument/2006/relationships/hyperlink" Target="https://podminky.urs.cz/item/CS_URS_2025_01/045002000" TargetMode="External" /><Relationship Id="rId13" Type="http://schemas.openxmlformats.org/officeDocument/2006/relationships/hyperlink" Target="https://podminky.urs.cz/item/CS_URS_2025_01/049002000" TargetMode="External" /><Relationship Id="rId14" Type="http://schemas.openxmlformats.org/officeDocument/2006/relationships/hyperlink" Target="https://podminky.urs.cz/item/CS_URS_2025_01/061002000" TargetMode="External" /><Relationship Id="rId15" Type="http://schemas.openxmlformats.org/officeDocument/2006/relationships/hyperlink" Target="https://podminky.urs.cz/item/CS_URS_2025_01/065002000" TargetMode="External" /><Relationship Id="rId16" Type="http://schemas.openxmlformats.org/officeDocument/2006/relationships/hyperlink" Target="https://podminky.urs.cz/item/CS_URS_2025_01/071002000" TargetMode="External" /><Relationship Id="rId17" Type="http://schemas.openxmlformats.org/officeDocument/2006/relationships/hyperlink" Target="https://podminky.urs.cz/item/CS_URS_2025_01/VRN9002-R" TargetMode="External" /><Relationship Id="rId18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0.12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0.12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12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R-25_15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15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Zateplení bytového domu Turnov, Žižkova 2032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Turnov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0" t="str">
        <f>IF(AN8= "","",AN8)</f>
        <v>15. 1. 2024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Turnov, Antonína Dvořáka 335; 511 01 Turnov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>Jan Hošek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Bc. Čermák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'D1.01 - Stavebně konstukč...'!J30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82</v>
      </c>
      <c r="AR95" s="127"/>
      <c r="AS95" s="128">
        <v>0</v>
      </c>
      <c r="AT95" s="129">
        <f>ROUND(SUM(AV95:AW95),2)</f>
        <v>0</v>
      </c>
      <c r="AU95" s="130">
        <f>'D1.01 - Stavebně konstukč...'!P160</f>
        <v>0</v>
      </c>
      <c r="AV95" s="129">
        <f>'D1.01 - Stavebně konstukč...'!J33</f>
        <v>0</v>
      </c>
      <c r="AW95" s="129">
        <f>'D1.01 - Stavebně konstukč...'!J34</f>
        <v>0</v>
      </c>
      <c r="AX95" s="129">
        <f>'D1.01 - Stavebně konstukč...'!J35</f>
        <v>0</v>
      </c>
      <c r="AY95" s="129">
        <f>'D1.01 - Stavebně konstukč...'!J36</f>
        <v>0</v>
      </c>
      <c r="AZ95" s="129">
        <f>'D1.01 - Stavebně konstukč...'!F33</f>
        <v>0</v>
      </c>
      <c r="BA95" s="129">
        <f>'D1.01 - Stavebně konstukč...'!F34</f>
        <v>0</v>
      </c>
      <c r="BB95" s="129">
        <f>'D1.01 - Stavebně konstukč...'!F35</f>
        <v>0</v>
      </c>
      <c r="BC95" s="129">
        <f>'D1.01 - Stavebně konstukč...'!F36</f>
        <v>0</v>
      </c>
      <c r="BD95" s="131">
        <f>'D1.01 - Stavebně konstukč...'!F37</f>
        <v>0</v>
      </c>
      <c r="BE95" s="7"/>
      <c r="BT95" s="132" t="s">
        <v>83</v>
      </c>
      <c r="BV95" s="132" t="s">
        <v>77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7" customFormat="1" ht="16.5" customHeight="1">
      <c r="A96" s="120" t="s">
        <v>79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'VRN - Vedlejší rozpočtové...'!J30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82</v>
      </c>
      <c r="AR96" s="127"/>
      <c r="AS96" s="133">
        <v>0</v>
      </c>
      <c r="AT96" s="134">
        <f>ROUND(SUM(AV96:AW96),2)</f>
        <v>0</v>
      </c>
      <c r="AU96" s="135">
        <f>'VRN - Vedlejší rozpočtové...'!P124</f>
        <v>0</v>
      </c>
      <c r="AV96" s="134">
        <f>'VRN - Vedlejší rozpočtové...'!J33</f>
        <v>0</v>
      </c>
      <c r="AW96" s="134">
        <f>'VRN - Vedlejší rozpočtové...'!J34</f>
        <v>0</v>
      </c>
      <c r="AX96" s="134">
        <f>'VRN - Vedlejší rozpočtové...'!J35</f>
        <v>0</v>
      </c>
      <c r="AY96" s="134">
        <f>'VRN - Vedlejší rozpočtové...'!J36</f>
        <v>0</v>
      </c>
      <c r="AZ96" s="134">
        <f>'VRN - Vedlejší rozpočtové...'!F33</f>
        <v>0</v>
      </c>
      <c r="BA96" s="134">
        <f>'VRN - Vedlejší rozpočtové...'!F34</f>
        <v>0</v>
      </c>
      <c r="BB96" s="134">
        <f>'VRN - Vedlejší rozpočtové...'!F35</f>
        <v>0</v>
      </c>
      <c r="BC96" s="134">
        <f>'VRN - Vedlejší rozpočtové...'!F36</f>
        <v>0</v>
      </c>
      <c r="BD96" s="136">
        <f>'VRN - Vedlejší rozpočtové...'!F37</f>
        <v>0</v>
      </c>
      <c r="BE96" s="7"/>
      <c r="BT96" s="132" t="s">
        <v>83</v>
      </c>
      <c r="BV96" s="132" t="s">
        <v>77</v>
      </c>
      <c r="BW96" s="132" t="s">
        <v>88</v>
      </c>
      <c r="BX96" s="132" t="s">
        <v>5</v>
      </c>
      <c r="CL96" s="132" t="s">
        <v>1</v>
      </c>
      <c r="CM96" s="132" t="s">
        <v>85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TUjg7XsL2lp39a/x3rbFLEhOsKnjkccIkDho1JjFRgJSfdbn/uN+fPd2l81qbedSwZDyaTSmOYg9L/Elkpcj5g==" hashValue="oRtgTtgukkIdP8NApoaPGpm1Dneq8R00GhArHe/65mTWOCJvlgBbvy6OfMl1OoIm3EoNnQHZ2x4sfxsT6SQYJ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D1.01 - Stavebně konstukč...'!C2" display="/"/>
    <hyperlink ref="A9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89</v>
      </c>
      <c r="L4" s="21"/>
      <c r="M4" s="140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Zateplení bytového domu Turnov, Žižkova 2032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15. 1. 2024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ROUND(J160,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ROUND((SUM(BE160:BE1837)),  2)</f>
        <v>0</v>
      </c>
      <c r="G33" s="39"/>
      <c r="H33" s="39"/>
      <c r="I33" s="156">
        <v>0.12</v>
      </c>
      <c r="J33" s="155">
        <f>ROUND(((SUM(BE160:BE1837))*I33),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ROUND((SUM(BF160:BF1837)),  2)</f>
        <v>0</v>
      </c>
      <c r="G34" s="39"/>
      <c r="H34" s="39"/>
      <c r="I34" s="156">
        <v>0.12</v>
      </c>
      <c r="J34" s="155">
        <f>ROUND(((SUM(BF160:BF1837))*I34),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ROUND((SUM(BG160:BG1837)),  2)</f>
        <v>0</v>
      </c>
      <c r="G35" s="39"/>
      <c r="H35" s="39"/>
      <c r="I35" s="156">
        <v>0.12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ROUND((SUM(BH160:BH1837)),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ROUND((SUM(BI160:BI1837)),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Zateplení bytového domu Turnov, Žižkova 2032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D1.01 - Stavebně konstukční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Turnov</v>
      </c>
      <c r="G89" s="41"/>
      <c r="H89" s="41"/>
      <c r="I89" s="33" t="s">
        <v>21</v>
      </c>
      <c r="J89" s="80" t="str">
        <f>IF(J12="","",J12)</f>
        <v>15. 1. 2024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Město Turnov, Antonína Dvořáka 335; 511 01 Turnov</v>
      </c>
      <c r="G91" s="41"/>
      <c r="H91" s="41"/>
      <c r="I91" s="33" t="s">
        <v>29</v>
      </c>
      <c r="J91" s="37" t="str">
        <f>E21</f>
        <v>Jan Hošek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Bc. Čermák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93</v>
      </c>
      <c r="D94" s="177"/>
      <c r="E94" s="177"/>
      <c r="F94" s="177"/>
      <c r="G94" s="177"/>
      <c r="H94" s="177"/>
      <c r="I94" s="177"/>
      <c r="J94" s="178" t="s">
        <v>94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95</v>
      </c>
      <c r="D96" s="41"/>
      <c r="E96" s="41"/>
      <c r="F96" s="41"/>
      <c r="G96" s="41"/>
      <c r="H96" s="41"/>
      <c r="I96" s="41"/>
      <c r="J96" s="111">
        <f>J160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96</v>
      </c>
    </row>
    <row r="97" s="9" customFormat="1" ht="24.96" customHeight="1">
      <c r="A97" s="9"/>
      <c r="B97" s="180"/>
      <c r="C97" s="181"/>
      <c r="D97" s="182" t="s">
        <v>97</v>
      </c>
      <c r="E97" s="183"/>
      <c r="F97" s="183"/>
      <c r="G97" s="183"/>
      <c r="H97" s="183"/>
      <c r="I97" s="183"/>
      <c r="J97" s="184">
        <f>J161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98</v>
      </c>
      <c r="E98" s="189"/>
      <c r="F98" s="189"/>
      <c r="G98" s="189"/>
      <c r="H98" s="189"/>
      <c r="I98" s="189"/>
      <c r="J98" s="190">
        <f>J162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6"/>
      <c r="C99" s="187"/>
      <c r="D99" s="188" t="s">
        <v>99</v>
      </c>
      <c r="E99" s="189"/>
      <c r="F99" s="189"/>
      <c r="G99" s="189"/>
      <c r="H99" s="189"/>
      <c r="I99" s="189"/>
      <c r="J99" s="190">
        <f>J163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6"/>
      <c r="C100" s="187"/>
      <c r="D100" s="188" t="s">
        <v>100</v>
      </c>
      <c r="E100" s="189"/>
      <c r="F100" s="189"/>
      <c r="G100" s="189"/>
      <c r="H100" s="189"/>
      <c r="I100" s="189"/>
      <c r="J100" s="190">
        <f>J181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6"/>
      <c r="C101" s="187"/>
      <c r="D101" s="188" t="s">
        <v>101</v>
      </c>
      <c r="E101" s="189"/>
      <c r="F101" s="189"/>
      <c r="G101" s="189"/>
      <c r="H101" s="189"/>
      <c r="I101" s="189"/>
      <c r="J101" s="190">
        <f>J222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86"/>
      <c r="C102" s="187"/>
      <c r="D102" s="188" t="s">
        <v>102</v>
      </c>
      <c r="E102" s="189"/>
      <c r="F102" s="189"/>
      <c r="G102" s="189"/>
      <c r="H102" s="189"/>
      <c r="I102" s="189"/>
      <c r="J102" s="190">
        <f>J264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6"/>
      <c r="C103" s="187"/>
      <c r="D103" s="188" t="s">
        <v>103</v>
      </c>
      <c r="E103" s="189"/>
      <c r="F103" s="189"/>
      <c r="G103" s="189"/>
      <c r="H103" s="189"/>
      <c r="I103" s="189"/>
      <c r="J103" s="190">
        <f>J310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104</v>
      </c>
      <c r="E104" s="189"/>
      <c r="F104" s="189"/>
      <c r="G104" s="189"/>
      <c r="H104" s="189"/>
      <c r="I104" s="189"/>
      <c r="J104" s="190">
        <f>J322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105</v>
      </c>
      <c r="E105" s="189"/>
      <c r="F105" s="189"/>
      <c r="G105" s="189"/>
      <c r="H105" s="189"/>
      <c r="I105" s="189"/>
      <c r="J105" s="190">
        <f>J344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106</v>
      </c>
      <c r="E106" s="189"/>
      <c r="F106" s="189"/>
      <c r="G106" s="189"/>
      <c r="H106" s="189"/>
      <c r="I106" s="189"/>
      <c r="J106" s="190">
        <f>J363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86"/>
      <c r="C107" s="187"/>
      <c r="D107" s="188" t="s">
        <v>107</v>
      </c>
      <c r="E107" s="189"/>
      <c r="F107" s="189"/>
      <c r="G107" s="189"/>
      <c r="H107" s="189"/>
      <c r="I107" s="189"/>
      <c r="J107" s="190">
        <f>J364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6"/>
      <c r="C108" s="187"/>
      <c r="D108" s="188" t="s">
        <v>108</v>
      </c>
      <c r="E108" s="189"/>
      <c r="F108" s="189"/>
      <c r="G108" s="189"/>
      <c r="H108" s="189"/>
      <c r="I108" s="189"/>
      <c r="J108" s="190">
        <f>J384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86"/>
      <c r="C109" s="187"/>
      <c r="D109" s="188" t="s">
        <v>109</v>
      </c>
      <c r="E109" s="189"/>
      <c r="F109" s="189"/>
      <c r="G109" s="189"/>
      <c r="H109" s="189"/>
      <c r="I109" s="189"/>
      <c r="J109" s="190">
        <f>J673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110</v>
      </c>
      <c r="E110" s="189"/>
      <c r="F110" s="189"/>
      <c r="G110" s="189"/>
      <c r="H110" s="189"/>
      <c r="I110" s="189"/>
      <c r="J110" s="190">
        <f>J734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86"/>
      <c r="C111" s="187"/>
      <c r="D111" s="188" t="s">
        <v>111</v>
      </c>
      <c r="E111" s="189"/>
      <c r="F111" s="189"/>
      <c r="G111" s="189"/>
      <c r="H111" s="189"/>
      <c r="I111" s="189"/>
      <c r="J111" s="190">
        <f>J735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86"/>
      <c r="C112" s="187"/>
      <c r="D112" s="188" t="s">
        <v>112</v>
      </c>
      <c r="E112" s="189"/>
      <c r="F112" s="189"/>
      <c r="G112" s="189"/>
      <c r="H112" s="189"/>
      <c r="I112" s="189"/>
      <c r="J112" s="190">
        <f>J746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4.88" customHeight="1">
      <c r="A113" s="10"/>
      <c r="B113" s="186"/>
      <c r="C113" s="187"/>
      <c r="D113" s="188" t="s">
        <v>113</v>
      </c>
      <c r="E113" s="189"/>
      <c r="F113" s="189"/>
      <c r="G113" s="189"/>
      <c r="H113" s="189"/>
      <c r="I113" s="189"/>
      <c r="J113" s="190">
        <f>J880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4.88" customHeight="1">
      <c r="A114" s="10"/>
      <c r="B114" s="186"/>
      <c r="C114" s="187"/>
      <c r="D114" s="188" t="s">
        <v>114</v>
      </c>
      <c r="E114" s="189"/>
      <c r="F114" s="189"/>
      <c r="G114" s="189"/>
      <c r="H114" s="189"/>
      <c r="I114" s="189"/>
      <c r="J114" s="190">
        <f>J900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4.88" customHeight="1">
      <c r="A115" s="10"/>
      <c r="B115" s="186"/>
      <c r="C115" s="187"/>
      <c r="D115" s="188" t="s">
        <v>115</v>
      </c>
      <c r="E115" s="189"/>
      <c r="F115" s="189"/>
      <c r="G115" s="189"/>
      <c r="H115" s="189"/>
      <c r="I115" s="189"/>
      <c r="J115" s="190">
        <f>J919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4.88" customHeight="1">
      <c r="A116" s="10"/>
      <c r="B116" s="186"/>
      <c r="C116" s="187"/>
      <c r="D116" s="188" t="s">
        <v>116</v>
      </c>
      <c r="E116" s="189"/>
      <c r="F116" s="189"/>
      <c r="G116" s="189"/>
      <c r="H116" s="189"/>
      <c r="I116" s="189"/>
      <c r="J116" s="190">
        <f>J999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4.88" customHeight="1">
      <c r="A117" s="10"/>
      <c r="B117" s="186"/>
      <c r="C117" s="187"/>
      <c r="D117" s="188" t="s">
        <v>117</v>
      </c>
      <c r="E117" s="189"/>
      <c r="F117" s="189"/>
      <c r="G117" s="189"/>
      <c r="H117" s="189"/>
      <c r="I117" s="189"/>
      <c r="J117" s="190">
        <f>J1031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118</v>
      </c>
      <c r="E118" s="189"/>
      <c r="F118" s="189"/>
      <c r="G118" s="189"/>
      <c r="H118" s="189"/>
      <c r="I118" s="189"/>
      <c r="J118" s="190">
        <f>J1032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119</v>
      </c>
      <c r="E119" s="189"/>
      <c r="F119" s="189"/>
      <c r="G119" s="189"/>
      <c r="H119" s="189"/>
      <c r="I119" s="189"/>
      <c r="J119" s="190">
        <f>J1052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80"/>
      <c r="C120" s="181"/>
      <c r="D120" s="182" t="s">
        <v>120</v>
      </c>
      <c r="E120" s="183"/>
      <c r="F120" s="183"/>
      <c r="G120" s="183"/>
      <c r="H120" s="183"/>
      <c r="I120" s="183"/>
      <c r="J120" s="184">
        <f>J1055</f>
        <v>0</v>
      </c>
      <c r="K120" s="181"/>
      <c r="L120" s="185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10" customFormat="1" ht="19.92" customHeight="1">
      <c r="A121" s="10"/>
      <c r="B121" s="186"/>
      <c r="C121" s="187"/>
      <c r="D121" s="188" t="s">
        <v>121</v>
      </c>
      <c r="E121" s="189"/>
      <c r="F121" s="189"/>
      <c r="G121" s="189"/>
      <c r="H121" s="189"/>
      <c r="I121" s="189"/>
      <c r="J121" s="190">
        <f>J1056</f>
        <v>0</v>
      </c>
      <c r="K121" s="187"/>
      <c r="L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6"/>
      <c r="C122" s="187"/>
      <c r="D122" s="188" t="s">
        <v>122</v>
      </c>
      <c r="E122" s="189"/>
      <c r="F122" s="189"/>
      <c r="G122" s="189"/>
      <c r="H122" s="189"/>
      <c r="I122" s="189"/>
      <c r="J122" s="190">
        <f>J1126</f>
        <v>0</v>
      </c>
      <c r="K122" s="187"/>
      <c r="L122" s="19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6"/>
      <c r="C123" s="187"/>
      <c r="D123" s="188" t="s">
        <v>123</v>
      </c>
      <c r="E123" s="189"/>
      <c r="F123" s="189"/>
      <c r="G123" s="189"/>
      <c r="H123" s="189"/>
      <c r="I123" s="189"/>
      <c r="J123" s="190">
        <f>J1138</f>
        <v>0</v>
      </c>
      <c r="K123" s="187"/>
      <c r="L123" s="191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6"/>
      <c r="C124" s="187"/>
      <c r="D124" s="188" t="s">
        <v>124</v>
      </c>
      <c r="E124" s="189"/>
      <c r="F124" s="189"/>
      <c r="G124" s="189"/>
      <c r="H124" s="189"/>
      <c r="I124" s="189"/>
      <c r="J124" s="190">
        <f>J1173</f>
        <v>0</v>
      </c>
      <c r="K124" s="187"/>
      <c r="L124" s="19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6"/>
      <c r="C125" s="187"/>
      <c r="D125" s="188" t="s">
        <v>125</v>
      </c>
      <c r="E125" s="189"/>
      <c r="F125" s="189"/>
      <c r="G125" s="189"/>
      <c r="H125" s="189"/>
      <c r="I125" s="189"/>
      <c r="J125" s="190">
        <f>J1184</f>
        <v>0</v>
      </c>
      <c r="K125" s="187"/>
      <c r="L125" s="19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86"/>
      <c r="C126" s="187"/>
      <c r="D126" s="188" t="s">
        <v>126</v>
      </c>
      <c r="E126" s="189"/>
      <c r="F126" s="189"/>
      <c r="G126" s="189"/>
      <c r="H126" s="189"/>
      <c r="I126" s="189"/>
      <c r="J126" s="190">
        <f>J1194</f>
        <v>0</v>
      </c>
      <c r="K126" s="187"/>
      <c r="L126" s="19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86"/>
      <c r="C127" s="187"/>
      <c r="D127" s="188" t="s">
        <v>127</v>
      </c>
      <c r="E127" s="189"/>
      <c r="F127" s="189"/>
      <c r="G127" s="189"/>
      <c r="H127" s="189"/>
      <c r="I127" s="189"/>
      <c r="J127" s="190">
        <f>J1211</f>
        <v>0</v>
      </c>
      <c r="K127" s="187"/>
      <c r="L127" s="19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86"/>
      <c r="C128" s="187"/>
      <c r="D128" s="188" t="s">
        <v>128</v>
      </c>
      <c r="E128" s="189"/>
      <c r="F128" s="189"/>
      <c r="G128" s="189"/>
      <c r="H128" s="189"/>
      <c r="I128" s="189"/>
      <c r="J128" s="190">
        <f>J1221</f>
        <v>0</v>
      </c>
      <c r="K128" s="187"/>
      <c r="L128" s="191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86"/>
      <c r="C129" s="187"/>
      <c r="D129" s="188" t="s">
        <v>129</v>
      </c>
      <c r="E129" s="189"/>
      <c r="F129" s="189"/>
      <c r="G129" s="189"/>
      <c r="H129" s="189"/>
      <c r="I129" s="189"/>
      <c r="J129" s="190">
        <f>J1345</f>
        <v>0</v>
      </c>
      <c r="K129" s="187"/>
      <c r="L129" s="191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86"/>
      <c r="C130" s="187"/>
      <c r="D130" s="188" t="s">
        <v>130</v>
      </c>
      <c r="E130" s="189"/>
      <c r="F130" s="189"/>
      <c r="G130" s="189"/>
      <c r="H130" s="189"/>
      <c r="I130" s="189"/>
      <c r="J130" s="190">
        <f>J1447</f>
        <v>0</v>
      </c>
      <c r="K130" s="187"/>
      <c r="L130" s="191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19.92" customHeight="1">
      <c r="A131" s="10"/>
      <c r="B131" s="186"/>
      <c r="C131" s="187"/>
      <c r="D131" s="188" t="s">
        <v>131</v>
      </c>
      <c r="E131" s="189"/>
      <c r="F131" s="189"/>
      <c r="G131" s="189"/>
      <c r="H131" s="189"/>
      <c r="I131" s="189"/>
      <c r="J131" s="190">
        <f>J1468</f>
        <v>0</v>
      </c>
      <c r="K131" s="187"/>
      <c r="L131" s="191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10" customFormat="1" ht="14.88" customHeight="1">
      <c r="A132" s="10"/>
      <c r="B132" s="186"/>
      <c r="C132" s="187"/>
      <c r="D132" s="188" t="s">
        <v>132</v>
      </c>
      <c r="E132" s="189"/>
      <c r="F132" s="189"/>
      <c r="G132" s="189"/>
      <c r="H132" s="189"/>
      <c r="I132" s="189"/>
      <c r="J132" s="190">
        <f>J1542</f>
        <v>0</v>
      </c>
      <c r="K132" s="187"/>
      <c r="L132" s="191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="10" customFormat="1" ht="14.88" customHeight="1">
      <c r="A133" s="10"/>
      <c r="B133" s="186"/>
      <c r="C133" s="187"/>
      <c r="D133" s="188" t="s">
        <v>133</v>
      </c>
      <c r="E133" s="189"/>
      <c r="F133" s="189"/>
      <c r="G133" s="189"/>
      <c r="H133" s="189"/>
      <c r="I133" s="189"/>
      <c r="J133" s="190">
        <f>J1550</f>
        <v>0</v>
      </c>
      <c r="K133" s="187"/>
      <c r="L133" s="191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="10" customFormat="1" ht="19.92" customHeight="1">
      <c r="A134" s="10"/>
      <c r="B134" s="186"/>
      <c r="C134" s="187"/>
      <c r="D134" s="188" t="s">
        <v>134</v>
      </c>
      <c r="E134" s="189"/>
      <c r="F134" s="189"/>
      <c r="G134" s="189"/>
      <c r="H134" s="189"/>
      <c r="I134" s="189"/>
      <c r="J134" s="190">
        <f>J1556</f>
        <v>0</v>
      </c>
      <c r="K134" s="187"/>
      <c r="L134" s="191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="10" customFormat="1" ht="19.92" customHeight="1">
      <c r="A135" s="10"/>
      <c r="B135" s="186"/>
      <c r="C135" s="187"/>
      <c r="D135" s="188" t="s">
        <v>135</v>
      </c>
      <c r="E135" s="189"/>
      <c r="F135" s="189"/>
      <c r="G135" s="189"/>
      <c r="H135" s="189"/>
      <c r="I135" s="189"/>
      <c r="J135" s="190">
        <f>J1613</f>
        <v>0</v>
      </c>
      <c r="K135" s="187"/>
      <c r="L135" s="191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="10" customFormat="1" ht="19.92" customHeight="1">
      <c r="A136" s="10"/>
      <c r="B136" s="186"/>
      <c r="C136" s="187"/>
      <c r="D136" s="188" t="s">
        <v>136</v>
      </c>
      <c r="E136" s="189"/>
      <c r="F136" s="189"/>
      <c r="G136" s="189"/>
      <c r="H136" s="189"/>
      <c r="I136" s="189"/>
      <c r="J136" s="190">
        <f>J1784</f>
        <v>0</v>
      </c>
      <c r="K136" s="187"/>
      <c r="L136" s="191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="10" customFormat="1" ht="19.92" customHeight="1">
      <c r="A137" s="10"/>
      <c r="B137" s="186"/>
      <c r="C137" s="187"/>
      <c r="D137" s="188" t="s">
        <v>137</v>
      </c>
      <c r="E137" s="189"/>
      <c r="F137" s="189"/>
      <c r="G137" s="189"/>
      <c r="H137" s="189"/>
      <c r="I137" s="189"/>
      <c r="J137" s="190">
        <f>J1797</f>
        <v>0</v>
      </c>
      <c r="K137" s="187"/>
      <c r="L137" s="191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="9" customFormat="1" ht="24.96" customHeight="1">
      <c r="A138" s="9"/>
      <c r="B138" s="180"/>
      <c r="C138" s="181"/>
      <c r="D138" s="182" t="s">
        <v>138</v>
      </c>
      <c r="E138" s="183"/>
      <c r="F138" s="183"/>
      <c r="G138" s="183"/>
      <c r="H138" s="183"/>
      <c r="I138" s="183"/>
      <c r="J138" s="184">
        <f>J1811</f>
        <v>0</v>
      </c>
      <c r="K138" s="181"/>
      <c r="L138" s="185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s="10" customFormat="1" ht="19.92" customHeight="1">
      <c r="A139" s="10"/>
      <c r="B139" s="186"/>
      <c r="C139" s="187"/>
      <c r="D139" s="188" t="s">
        <v>139</v>
      </c>
      <c r="E139" s="189"/>
      <c r="F139" s="189"/>
      <c r="G139" s="189"/>
      <c r="H139" s="189"/>
      <c r="I139" s="189"/>
      <c r="J139" s="190">
        <f>J1812</f>
        <v>0</v>
      </c>
      <c r="K139" s="187"/>
      <c r="L139" s="191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="10" customFormat="1" ht="19.92" customHeight="1">
      <c r="A140" s="10"/>
      <c r="B140" s="186"/>
      <c r="C140" s="187"/>
      <c r="D140" s="188" t="s">
        <v>140</v>
      </c>
      <c r="E140" s="189"/>
      <c r="F140" s="189"/>
      <c r="G140" s="189"/>
      <c r="H140" s="189"/>
      <c r="I140" s="189"/>
      <c r="J140" s="190">
        <f>J1830</f>
        <v>0</v>
      </c>
      <c r="K140" s="187"/>
      <c r="L140" s="191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="2" customFormat="1" ht="21.84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6.96" customHeight="1">
      <c r="A142" s="39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6" s="2" customFormat="1" ht="6.96" customHeight="1">
      <c r="A146" s="39"/>
      <c r="B146" s="69"/>
      <c r="C146" s="70"/>
      <c r="D146" s="70"/>
      <c r="E146" s="70"/>
      <c r="F146" s="70"/>
      <c r="G146" s="70"/>
      <c r="H146" s="70"/>
      <c r="I146" s="70"/>
      <c r="J146" s="70"/>
      <c r="K146" s="70"/>
      <c r="L146" s="6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="2" customFormat="1" ht="24.96" customHeight="1">
      <c r="A147" s="39"/>
      <c r="B147" s="40"/>
      <c r="C147" s="24" t="s">
        <v>141</v>
      </c>
      <c r="D147" s="41"/>
      <c r="E147" s="41"/>
      <c r="F147" s="41"/>
      <c r="G147" s="41"/>
      <c r="H147" s="41"/>
      <c r="I147" s="41"/>
      <c r="J147" s="41"/>
      <c r="K147" s="41"/>
      <c r="L147" s="64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="2" customFormat="1" ht="6.96" customHeight="1">
      <c r="A148" s="39"/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64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="2" customFormat="1" ht="12" customHeight="1">
      <c r="A149" s="39"/>
      <c r="B149" s="40"/>
      <c r="C149" s="33" t="s">
        <v>15</v>
      </c>
      <c r="D149" s="41"/>
      <c r="E149" s="41"/>
      <c r="F149" s="41"/>
      <c r="G149" s="41"/>
      <c r="H149" s="41"/>
      <c r="I149" s="41"/>
      <c r="J149" s="41"/>
      <c r="K149" s="41"/>
      <c r="L149" s="64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="2" customFormat="1" ht="16.5" customHeight="1">
      <c r="A150" s="39"/>
      <c r="B150" s="40"/>
      <c r="C150" s="41"/>
      <c r="D150" s="41"/>
      <c r="E150" s="175" t="str">
        <f>E7</f>
        <v>Zateplení bytového domu Turnov, Žižkova 2032</v>
      </c>
      <c r="F150" s="33"/>
      <c r="G150" s="33"/>
      <c r="H150" s="33"/>
      <c r="I150" s="41"/>
      <c r="J150" s="41"/>
      <c r="K150" s="41"/>
      <c r="L150" s="64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="2" customFormat="1" ht="12" customHeight="1">
      <c r="A151" s="39"/>
      <c r="B151" s="40"/>
      <c r="C151" s="33" t="s">
        <v>90</v>
      </c>
      <c r="D151" s="41"/>
      <c r="E151" s="41"/>
      <c r="F151" s="41"/>
      <c r="G151" s="41"/>
      <c r="H151" s="41"/>
      <c r="I151" s="41"/>
      <c r="J151" s="41"/>
      <c r="K151" s="41"/>
      <c r="L151" s="64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="2" customFormat="1" ht="16.5" customHeight="1">
      <c r="A152" s="39"/>
      <c r="B152" s="40"/>
      <c r="C152" s="41"/>
      <c r="D152" s="41"/>
      <c r="E152" s="77" t="str">
        <f>E9</f>
        <v>D1.01 - Stavebně konstukční část</v>
      </c>
      <c r="F152" s="41"/>
      <c r="G152" s="41"/>
      <c r="H152" s="41"/>
      <c r="I152" s="41"/>
      <c r="J152" s="41"/>
      <c r="K152" s="41"/>
      <c r="L152" s="64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="2" customFormat="1" ht="6.96" customHeight="1">
      <c r="A153" s="39"/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64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="2" customFormat="1" ht="12" customHeight="1">
      <c r="A154" s="39"/>
      <c r="B154" s="40"/>
      <c r="C154" s="33" t="s">
        <v>19</v>
      </c>
      <c r="D154" s="41"/>
      <c r="E154" s="41"/>
      <c r="F154" s="28" t="str">
        <f>F12</f>
        <v>Turnov</v>
      </c>
      <c r="G154" s="41"/>
      <c r="H154" s="41"/>
      <c r="I154" s="33" t="s">
        <v>21</v>
      </c>
      <c r="J154" s="80" t="str">
        <f>IF(J12="","",J12)</f>
        <v>15. 1. 2024</v>
      </c>
      <c r="K154" s="41"/>
      <c r="L154" s="64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="2" customFormat="1" ht="6.96" customHeight="1">
      <c r="A155" s="39"/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64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="2" customFormat="1" ht="15.15" customHeight="1">
      <c r="A156" s="39"/>
      <c r="B156" s="40"/>
      <c r="C156" s="33" t="s">
        <v>23</v>
      </c>
      <c r="D156" s="41"/>
      <c r="E156" s="41"/>
      <c r="F156" s="28" t="str">
        <f>E15</f>
        <v>Město Turnov, Antonína Dvořáka 335; 511 01 Turnov</v>
      </c>
      <c r="G156" s="41"/>
      <c r="H156" s="41"/>
      <c r="I156" s="33" t="s">
        <v>29</v>
      </c>
      <c r="J156" s="37" t="str">
        <f>E21</f>
        <v>Jan Hošek</v>
      </c>
      <c r="K156" s="41"/>
      <c r="L156" s="64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="2" customFormat="1" ht="15.15" customHeight="1">
      <c r="A157" s="39"/>
      <c r="B157" s="40"/>
      <c r="C157" s="33" t="s">
        <v>27</v>
      </c>
      <c r="D157" s="41"/>
      <c r="E157" s="41"/>
      <c r="F157" s="28" t="str">
        <f>IF(E18="","",E18)</f>
        <v>Vyplň údaj</v>
      </c>
      <c r="G157" s="41"/>
      <c r="H157" s="41"/>
      <c r="I157" s="33" t="s">
        <v>32</v>
      </c>
      <c r="J157" s="37" t="str">
        <f>E24</f>
        <v>Bc. Čermák</v>
      </c>
      <c r="K157" s="41"/>
      <c r="L157" s="64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="2" customFormat="1" ht="10.32" customHeight="1">
      <c r="A158" s="39"/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64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="11" customFormat="1" ht="29.28" customHeight="1">
      <c r="A159" s="192"/>
      <c r="B159" s="193"/>
      <c r="C159" s="194" t="s">
        <v>142</v>
      </c>
      <c r="D159" s="195" t="s">
        <v>60</v>
      </c>
      <c r="E159" s="195" t="s">
        <v>56</v>
      </c>
      <c r="F159" s="195" t="s">
        <v>57</v>
      </c>
      <c r="G159" s="195" t="s">
        <v>143</v>
      </c>
      <c r="H159" s="195" t="s">
        <v>144</v>
      </c>
      <c r="I159" s="195" t="s">
        <v>145</v>
      </c>
      <c r="J159" s="195" t="s">
        <v>94</v>
      </c>
      <c r="K159" s="196" t="s">
        <v>146</v>
      </c>
      <c r="L159" s="197"/>
      <c r="M159" s="101" t="s">
        <v>1</v>
      </c>
      <c r="N159" s="102" t="s">
        <v>39</v>
      </c>
      <c r="O159" s="102" t="s">
        <v>147</v>
      </c>
      <c r="P159" s="102" t="s">
        <v>148</v>
      </c>
      <c r="Q159" s="102" t="s">
        <v>149</v>
      </c>
      <c r="R159" s="102" t="s">
        <v>150</v>
      </c>
      <c r="S159" s="102" t="s">
        <v>151</v>
      </c>
      <c r="T159" s="103" t="s">
        <v>152</v>
      </c>
      <c r="U159" s="192"/>
      <c r="V159" s="192"/>
      <c r="W159" s="192"/>
      <c r="X159" s="192"/>
      <c r="Y159" s="192"/>
      <c r="Z159" s="192"/>
      <c r="AA159" s="192"/>
      <c r="AB159" s="192"/>
      <c r="AC159" s="192"/>
      <c r="AD159" s="192"/>
      <c r="AE159" s="192"/>
    </row>
    <row r="160" s="2" customFormat="1" ht="22.8" customHeight="1">
      <c r="A160" s="39"/>
      <c r="B160" s="40"/>
      <c r="C160" s="108" t="s">
        <v>153</v>
      </c>
      <c r="D160" s="41"/>
      <c r="E160" s="41"/>
      <c r="F160" s="41"/>
      <c r="G160" s="41"/>
      <c r="H160" s="41"/>
      <c r="I160" s="41"/>
      <c r="J160" s="198">
        <f>BK160</f>
        <v>0</v>
      </c>
      <c r="K160" s="41"/>
      <c r="L160" s="45"/>
      <c r="M160" s="104"/>
      <c r="N160" s="199"/>
      <c r="O160" s="105"/>
      <c r="P160" s="200">
        <f>P161+P1055+P1811</f>
        <v>0</v>
      </c>
      <c r="Q160" s="105"/>
      <c r="R160" s="200">
        <f>R161+R1055+R1811</f>
        <v>193.95636895000001</v>
      </c>
      <c r="S160" s="105"/>
      <c r="T160" s="201">
        <f>T161+T1055+T1811</f>
        <v>121.08794804999999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74</v>
      </c>
      <c r="AU160" s="18" t="s">
        <v>96</v>
      </c>
      <c r="BK160" s="202">
        <f>BK161+BK1055+BK1811</f>
        <v>0</v>
      </c>
    </row>
    <row r="161" s="12" customFormat="1" ht="25.92" customHeight="1">
      <c r="A161" s="12"/>
      <c r="B161" s="203"/>
      <c r="C161" s="204"/>
      <c r="D161" s="205" t="s">
        <v>74</v>
      </c>
      <c r="E161" s="206" t="s">
        <v>154</v>
      </c>
      <c r="F161" s="206" t="s">
        <v>155</v>
      </c>
      <c r="G161" s="204"/>
      <c r="H161" s="204"/>
      <c r="I161" s="207"/>
      <c r="J161" s="208">
        <f>BK161</f>
        <v>0</v>
      </c>
      <c r="K161" s="204"/>
      <c r="L161" s="209"/>
      <c r="M161" s="210"/>
      <c r="N161" s="211"/>
      <c r="O161" s="211"/>
      <c r="P161" s="212">
        <f>P162+P322+P344+P363+P734+P1032+P1052</f>
        <v>0</v>
      </c>
      <c r="Q161" s="211"/>
      <c r="R161" s="212">
        <f>R162+R322+R344+R363+R734+R1032+R1052</f>
        <v>184.69557244000001</v>
      </c>
      <c r="S161" s="211"/>
      <c r="T161" s="213">
        <f>T162+T322+T344+T363+T734+T1032+T1052</f>
        <v>108.00548941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83</v>
      </c>
      <c r="AT161" s="215" t="s">
        <v>74</v>
      </c>
      <c r="AU161" s="215" t="s">
        <v>75</v>
      </c>
      <c r="AY161" s="214" t="s">
        <v>156</v>
      </c>
      <c r="BK161" s="216">
        <f>BK162+BK322+BK344+BK363+BK734+BK1032+BK1052</f>
        <v>0</v>
      </c>
    </row>
    <row r="162" s="12" customFormat="1" ht="22.8" customHeight="1">
      <c r="A162" s="12"/>
      <c r="B162" s="203"/>
      <c r="C162" s="204"/>
      <c r="D162" s="205" t="s">
        <v>74</v>
      </c>
      <c r="E162" s="217" t="s">
        <v>83</v>
      </c>
      <c r="F162" s="217" t="s">
        <v>157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P163+P181+P222+P264+P310</f>
        <v>0</v>
      </c>
      <c r="Q162" s="211"/>
      <c r="R162" s="212">
        <f>R163+R181+R222+R264+R310</f>
        <v>13.324999999999999</v>
      </c>
      <c r="S162" s="211"/>
      <c r="T162" s="213">
        <f>T163+T181+T222+T264+T310</f>
        <v>48.802749999999996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83</v>
      </c>
      <c r="AT162" s="215" t="s">
        <v>74</v>
      </c>
      <c r="AU162" s="215" t="s">
        <v>83</v>
      </c>
      <c r="AY162" s="214" t="s">
        <v>156</v>
      </c>
      <c r="BK162" s="216">
        <f>BK163+BK181+BK222+BK264+BK310</f>
        <v>0</v>
      </c>
    </row>
    <row r="163" s="12" customFormat="1" ht="20.88" customHeight="1">
      <c r="A163" s="12"/>
      <c r="B163" s="203"/>
      <c r="C163" s="204"/>
      <c r="D163" s="205" t="s">
        <v>74</v>
      </c>
      <c r="E163" s="217" t="s">
        <v>158</v>
      </c>
      <c r="F163" s="217" t="s">
        <v>159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SUM(P164:P180)</f>
        <v>0</v>
      </c>
      <c r="Q163" s="211"/>
      <c r="R163" s="212">
        <f>SUM(R164:R180)</f>
        <v>0</v>
      </c>
      <c r="S163" s="211"/>
      <c r="T163" s="213">
        <f>SUM(T164:T180)</f>
        <v>48.802749999999996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83</v>
      </c>
      <c r="AT163" s="215" t="s">
        <v>74</v>
      </c>
      <c r="AU163" s="215" t="s">
        <v>85</v>
      </c>
      <c r="AY163" s="214" t="s">
        <v>156</v>
      </c>
      <c r="BK163" s="216">
        <f>SUM(BK164:BK180)</f>
        <v>0</v>
      </c>
    </row>
    <row r="164" s="2" customFormat="1" ht="26.4" customHeight="1">
      <c r="A164" s="39"/>
      <c r="B164" s="40"/>
      <c r="C164" s="219" t="s">
        <v>83</v>
      </c>
      <c r="D164" s="219" t="s">
        <v>160</v>
      </c>
      <c r="E164" s="220" t="s">
        <v>161</v>
      </c>
      <c r="F164" s="221" t="s">
        <v>162</v>
      </c>
      <c r="G164" s="222" t="s">
        <v>163</v>
      </c>
      <c r="H164" s="223">
        <v>114.83</v>
      </c>
      <c r="I164" s="224"/>
      <c r="J164" s="225">
        <f>ROUND(I164*H164,2)</f>
        <v>0</v>
      </c>
      <c r="K164" s="221" t="s">
        <v>164</v>
      </c>
      <c r="L164" s="45"/>
      <c r="M164" s="226" t="s">
        <v>1</v>
      </c>
      <c r="N164" s="227" t="s">
        <v>40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0.23499999999999999</v>
      </c>
      <c r="T164" s="229">
        <f>S164*H164</f>
        <v>26.985049999999998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165</v>
      </c>
      <c r="AT164" s="230" t="s">
        <v>160</v>
      </c>
      <c r="AU164" s="230" t="s">
        <v>166</v>
      </c>
      <c r="AY164" s="18" t="s">
        <v>156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83</v>
      </c>
      <c r="BK164" s="231">
        <f>ROUND(I164*H164,2)</f>
        <v>0</v>
      </c>
      <c r="BL164" s="18" t="s">
        <v>165</v>
      </c>
      <c r="BM164" s="230" t="s">
        <v>167</v>
      </c>
    </row>
    <row r="165" s="2" customFormat="1">
      <c r="A165" s="39"/>
      <c r="B165" s="40"/>
      <c r="C165" s="41"/>
      <c r="D165" s="232" t="s">
        <v>168</v>
      </c>
      <c r="E165" s="41"/>
      <c r="F165" s="233" t="s">
        <v>169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168</v>
      </c>
      <c r="AU165" s="18" t="s">
        <v>166</v>
      </c>
    </row>
    <row r="166" s="13" customFormat="1">
      <c r="A166" s="13"/>
      <c r="B166" s="237"/>
      <c r="C166" s="238"/>
      <c r="D166" s="239" t="s">
        <v>170</v>
      </c>
      <c r="E166" s="240" t="s">
        <v>1</v>
      </c>
      <c r="F166" s="241" t="s">
        <v>171</v>
      </c>
      <c r="G166" s="238"/>
      <c r="H166" s="240" t="s">
        <v>1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170</v>
      </c>
      <c r="AU166" s="247" t="s">
        <v>166</v>
      </c>
      <c r="AV166" s="13" t="s">
        <v>83</v>
      </c>
      <c r="AW166" s="13" t="s">
        <v>31</v>
      </c>
      <c r="AX166" s="13" t="s">
        <v>75</v>
      </c>
      <c r="AY166" s="247" t="s">
        <v>156</v>
      </c>
    </row>
    <row r="167" s="13" customFormat="1">
      <c r="A167" s="13"/>
      <c r="B167" s="237"/>
      <c r="C167" s="238"/>
      <c r="D167" s="239" t="s">
        <v>170</v>
      </c>
      <c r="E167" s="240" t="s">
        <v>1</v>
      </c>
      <c r="F167" s="241" t="s">
        <v>172</v>
      </c>
      <c r="G167" s="238"/>
      <c r="H167" s="240" t="s">
        <v>1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170</v>
      </c>
      <c r="AU167" s="247" t="s">
        <v>166</v>
      </c>
      <c r="AV167" s="13" t="s">
        <v>83</v>
      </c>
      <c r="AW167" s="13" t="s">
        <v>31</v>
      </c>
      <c r="AX167" s="13" t="s">
        <v>75</v>
      </c>
      <c r="AY167" s="247" t="s">
        <v>156</v>
      </c>
    </row>
    <row r="168" s="13" customFormat="1">
      <c r="A168" s="13"/>
      <c r="B168" s="237"/>
      <c r="C168" s="238"/>
      <c r="D168" s="239" t="s">
        <v>170</v>
      </c>
      <c r="E168" s="240" t="s">
        <v>1</v>
      </c>
      <c r="F168" s="241" t="s">
        <v>173</v>
      </c>
      <c r="G168" s="238"/>
      <c r="H168" s="240" t="s">
        <v>1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170</v>
      </c>
      <c r="AU168" s="247" t="s">
        <v>166</v>
      </c>
      <c r="AV168" s="13" t="s">
        <v>83</v>
      </c>
      <c r="AW168" s="13" t="s">
        <v>31</v>
      </c>
      <c r="AX168" s="13" t="s">
        <v>75</v>
      </c>
      <c r="AY168" s="247" t="s">
        <v>156</v>
      </c>
    </row>
    <row r="169" s="13" customFormat="1">
      <c r="A169" s="13"/>
      <c r="B169" s="237"/>
      <c r="C169" s="238"/>
      <c r="D169" s="239" t="s">
        <v>170</v>
      </c>
      <c r="E169" s="240" t="s">
        <v>1</v>
      </c>
      <c r="F169" s="241" t="s">
        <v>174</v>
      </c>
      <c r="G169" s="238"/>
      <c r="H169" s="240" t="s">
        <v>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170</v>
      </c>
      <c r="AU169" s="247" t="s">
        <v>166</v>
      </c>
      <c r="AV169" s="13" t="s">
        <v>83</v>
      </c>
      <c r="AW169" s="13" t="s">
        <v>31</v>
      </c>
      <c r="AX169" s="13" t="s">
        <v>75</v>
      </c>
      <c r="AY169" s="247" t="s">
        <v>156</v>
      </c>
    </row>
    <row r="170" s="14" customFormat="1">
      <c r="A170" s="14"/>
      <c r="B170" s="248"/>
      <c r="C170" s="249"/>
      <c r="D170" s="239" t="s">
        <v>170</v>
      </c>
      <c r="E170" s="250" t="s">
        <v>1</v>
      </c>
      <c r="F170" s="251" t="s">
        <v>175</v>
      </c>
      <c r="G170" s="249"/>
      <c r="H170" s="252">
        <v>114.83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8" t="s">
        <v>170</v>
      </c>
      <c r="AU170" s="258" t="s">
        <v>166</v>
      </c>
      <c r="AV170" s="14" t="s">
        <v>85</v>
      </c>
      <c r="AW170" s="14" t="s">
        <v>31</v>
      </c>
      <c r="AX170" s="14" t="s">
        <v>75</v>
      </c>
      <c r="AY170" s="258" t="s">
        <v>156</v>
      </c>
    </row>
    <row r="171" s="15" customFormat="1">
      <c r="A171" s="15"/>
      <c r="B171" s="259"/>
      <c r="C171" s="260"/>
      <c r="D171" s="239" t="s">
        <v>170</v>
      </c>
      <c r="E171" s="261" t="s">
        <v>1</v>
      </c>
      <c r="F171" s="262" t="s">
        <v>176</v>
      </c>
      <c r="G171" s="260"/>
      <c r="H171" s="263">
        <v>114.83</v>
      </c>
      <c r="I171" s="264"/>
      <c r="J171" s="260"/>
      <c r="K171" s="260"/>
      <c r="L171" s="265"/>
      <c r="M171" s="266"/>
      <c r="N171" s="267"/>
      <c r="O171" s="267"/>
      <c r="P171" s="267"/>
      <c r="Q171" s="267"/>
      <c r="R171" s="267"/>
      <c r="S171" s="267"/>
      <c r="T171" s="26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9" t="s">
        <v>170</v>
      </c>
      <c r="AU171" s="269" t="s">
        <v>166</v>
      </c>
      <c r="AV171" s="15" t="s">
        <v>165</v>
      </c>
      <c r="AW171" s="15" t="s">
        <v>31</v>
      </c>
      <c r="AX171" s="15" t="s">
        <v>83</v>
      </c>
      <c r="AY171" s="269" t="s">
        <v>156</v>
      </c>
    </row>
    <row r="172" s="2" customFormat="1" ht="26.4" customHeight="1">
      <c r="A172" s="39"/>
      <c r="B172" s="40"/>
      <c r="C172" s="219" t="s">
        <v>85</v>
      </c>
      <c r="D172" s="219" t="s">
        <v>160</v>
      </c>
      <c r="E172" s="220" t="s">
        <v>177</v>
      </c>
      <c r="F172" s="221" t="s">
        <v>178</v>
      </c>
      <c r="G172" s="222" t="s">
        <v>163</v>
      </c>
      <c r="H172" s="223">
        <v>114.83</v>
      </c>
      <c r="I172" s="224"/>
      <c r="J172" s="225">
        <f>ROUND(I172*H172,2)</f>
        <v>0</v>
      </c>
      <c r="K172" s="221" t="s">
        <v>164</v>
      </c>
      <c r="L172" s="45"/>
      <c r="M172" s="226" t="s">
        <v>1</v>
      </c>
      <c r="N172" s="227" t="s">
        <v>40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0.19</v>
      </c>
      <c r="T172" s="229">
        <f>S172*H172</f>
        <v>21.817699999999999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165</v>
      </c>
      <c r="AT172" s="230" t="s">
        <v>160</v>
      </c>
      <c r="AU172" s="230" t="s">
        <v>166</v>
      </c>
      <c r="AY172" s="18" t="s">
        <v>156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83</v>
      </c>
      <c r="BK172" s="231">
        <f>ROUND(I172*H172,2)</f>
        <v>0</v>
      </c>
      <c r="BL172" s="18" t="s">
        <v>165</v>
      </c>
      <c r="BM172" s="230" t="s">
        <v>179</v>
      </c>
    </row>
    <row r="173" s="2" customFormat="1">
      <c r="A173" s="39"/>
      <c r="B173" s="40"/>
      <c r="C173" s="41"/>
      <c r="D173" s="232" t="s">
        <v>168</v>
      </c>
      <c r="E173" s="41"/>
      <c r="F173" s="233" t="s">
        <v>180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168</v>
      </c>
      <c r="AU173" s="18" t="s">
        <v>166</v>
      </c>
    </row>
    <row r="174" s="13" customFormat="1">
      <c r="A174" s="13"/>
      <c r="B174" s="237"/>
      <c r="C174" s="238"/>
      <c r="D174" s="239" t="s">
        <v>170</v>
      </c>
      <c r="E174" s="240" t="s">
        <v>1</v>
      </c>
      <c r="F174" s="241" t="s">
        <v>171</v>
      </c>
      <c r="G174" s="238"/>
      <c r="H174" s="240" t="s">
        <v>1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170</v>
      </c>
      <c r="AU174" s="247" t="s">
        <v>166</v>
      </c>
      <c r="AV174" s="13" t="s">
        <v>83</v>
      </c>
      <c r="AW174" s="13" t="s">
        <v>31</v>
      </c>
      <c r="AX174" s="13" t="s">
        <v>75</v>
      </c>
      <c r="AY174" s="247" t="s">
        <v>156</v>
      </c>
    </row>
    <row r="175" s="13" customFormat="1">
      <c r="A175" s="13"/>
      <c r="B175" s="237"/>
      <c r="C175" s="238"/>
      <c r="D175" s="239" t="s">
        <v>170</v>
      </c>
      <c r="E175" s="240" t="s">
        <v>1</v>
      </c>
      <c r="F175" s="241" t="s">
        <v>172</v>
      </c>
      <c r="G175" s="238"/>
      <c r="H175" s="240" t="s">
        <v>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170</v>
      </c>
      <c r="AU175" s="247" t="s">
        <v>166</v>
      </c>
      <c r="AV175" s="13" t="s">
        <v>83</v>
      </c>
      <c r="AW175" s="13" t="s">
        <v>31</v>
      </c>
      <c r="AX175" s="13" t="s">
        <v>75</v>
      </c>
      <c r="AY175" s="247" t="s">
        <v>156</v>
      </c>
    </row>
    <row r="176" s="13" customFormat="1">
      <c r="A176" s="13"/>
      <c r="B176" s="237"/>
      <c r="C176" s="238"/>
      <c r="D176" s="239" t="s">
        <v>170</v>
      </c>
      <c r="E176" s="240" t="s">
        <v>1</v>
      </c>
      <c r="F176" s="241" t="s">
        <v>173</v>
      </c>
      <c r="G176" s="238"/>
      <c r="H176" s="240" t="s">
        <v>1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7" t="s">
        <v>170</v>
      </c>
      <c r="AU176" s="247" t="s">
        <v>166</v>
      </c>
      <c r="AV176" s="13" t="s">
        <v>83</v>
      </c>
      <c r="AW176" s="13" t="s">
        <v>31</v>
      </c>
      <c r="AX176" s="13" t="s">
        <v>75</v>
      </c>
      <c r="AY176" s="247" t="s">
        <v>156</v>
      </c>
    </row>
    <row r="177" s="13" customFormat="1">
      <c r="A177" s="13"/>
      <c r="B177" s="237"/>
      <c r="C177" s="238"/>
      <c r="D177" s="239" t="s">
        <v>170</v>
      </c>
      <c r="E177" s="240" t="s">
        <v>1</v>
      </c>
      <c r="F177" s="241" t="s">
        <v>174</v>
      </c>
      <c r="G177" s="238"/>
      <c r="H177" s="240" t="s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170</v>
      </c>
      <c r="AU177" s="247" t="s">
        <v>166</v>
      </c>
      <c r="AV177" s="13" t="s">
        <v>83</v>
      </c>
      <c r="AW177" s="13" t="s">
        <v>31</v>
      </c>
      <c r="AX177" s="13" t="s">
        <v>75</v>
      </c>
      <c r="AY177" s="247" t="s">
        <v>156</v>
      </c>
    </row>
    <row r="178" s="13" customFormat="1">
      <c r="A178" s="13"/>
      <c r="B178" s="237"/>
      <c r="C178" s="238"/>
      <c r="D178" s="239" t="s">
        <v>170</v>
      </c>
      <c r="E178" s="240" t="s">
        <v>1</v>
      </c>
      <c r="F178" s="241" t="s">
        <v>181</v>
      </c>
      <c r="G178" s="238"/>
      <c r="H178" s="240" t="s">
        <v>1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170</v>
      </c>
      <c r="AU178" s="247" t="s">
        <v>166</v>
      </c>
      <c r="AV178" s="13" t="s">
        <v>83</v>
      </c>
      <c r="AW178" s="13" t="s">
        <v>31</v>
      </c>
      <c r="AX178" s="13" t="s">
        <v>75</v>
      </c>
      <c r="AY178" s="247" t="s">
        <v>156</v>
      </c>
    </row>
    <row r="179" s="14" customFormat="1">
      <c r="A179" s="14"/>
      <c r="B179" s="248"/>
      <c r="C179" s="249"/>
      <c r="D179" s="239" t="s">
        <v>170</v>
      </c>
      <c r="E179" s="250" t="s">
        <v>1</v>
      </c>
      <c r="F179" s="251" t="s">
        <v>175</v>
      </c>
      <c r="G179" s="249"/>
      <c r="H179" s="252">
        <v>114.83</v>
      </c>
      <c r="I179" s="253"/>
      <c r="J179" s="249"/>
      <c r="K179" s="249"/>
      <c r="L179" s="254"/>
      <c r="M179" s="255"/>
      <c r="N179" s="256"/>
      <c r="O179" s="256"/>
      <c r="P179" s="256"/>
      <c r="Q179" s="256"/>
      <c r="R179" s="256"/>
      <c r="S179" s="256"/>
      <c r="T179" s="25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8" t="s">
        <v>170</v>
      </c>
      <c r="AU179" s="258" t="s">
        <v>166</v>
      </c>
      <c r="AV179" s="14" t="s">
        <v>85</v>
      </c>
      <c r="AW179" s="14" t="s">
        <v>31</v>
      </c>
      <c r="AX179" s="14" t="s">
        <v>75</v>
      </c>
      <c r="AY179" s="258" t="s">
        <v>156</v>
      </c>
    </row>
    <row r="180" s="15" customFormat="1">
      <c r="A180" s="15"/>
      <c r="B180" s="259"/>
      <c r="C180" s="260"/>
      <c r="D180" s="239" t="s">
        <v>170</v>
      </c>
      <c r="E180" s="261" t="s">
        <v>1</v>
      </c>
      <c r="F180" s="262" t="s">
        <v>176</v>
      </c>
      <c r="G180" s="260"/>
      <c r="H180" s="263">
        <v>114.83</v>
      </c>
      <c r="I180" s="264"/>
      <c r="J180" s="260"/>
      <c r="K180" s="260"/>
      <c r="L180" s="265"/>
      <c r="M180" s="266"/>
      <c r="N180" s="267"/>
      <c r="O180" s="267"/>
      <c r="P180" s="267"/>
      <c r="Q180" s="267"/>
      <c r="R180" s="267"/>
      <c r="S180" s="267"/>
      <c r="T180" s="26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9" t="s">
        <v>170</v>
      </c>
      <c r="AU180" s="269" t="s">
        <v>166</v>
      </c>
      <c r="AV180" s="15" t="s">
        <v>165</v>
      </c>
      <c r="AW180" s="15" t="s">
        <v>31</v>
      </c>
      <c r="AX180" s="15" t="s">
        <v>83</v>
      </c>
      <c r="AY180" s="269" t="s">
        <v>156</v>
      </c>
    </row>
    <row r="181" s="12" customFormat="1" ht="20.88" customHeight="1">
      <c r="A181" s="12"/>
      <c r="B181" s="203"/>
      <c r="C181" s="204"/>
      <c r="D181" s="205" t="s">
        <v>74</v>
      </c>
      <c r="E181" s="217" t="s">
        <v>182</v>
      </c>
      <c r="F181" s="217" t="s">
        <v>183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SUM(P182:P221)</f>
        <v>0</v>
      </c>
      <c r="Q181" s="211"/>
      <c r="R181" s="212">
        <f>SUM(R182:R221)</f>
        <v>0</v>
      </c>
      <c r="S181" s="211"/>
      <c r="T181" s="213">
        <f>SUM(T182:T221)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83</v>
      </c>
      <c r="AT181" s="215" t="s">
        <v>74</v>
      </c>
      <c r="AU181" s="215" t="s">
        <v>85</v>
      </c>
      <c r="AY181" s="214" t="s">
        <v>156</v>
      </c>
      <c r="BK181" s="216">
        <f>SUM(BK182:BK221)</f>
        <v>0</v>
      </c>
    </row>
    <row r="182" s="2" customFormat="1" ht="40.8" customHeight="1">
      <c r="A182" s="39"/>
      <c r="B182" s="40"/>
      <c r="C182" s="219" t="s">
        <v>166</v>
      </c>
      <c r="D182" s="219" t="s">
        <v>160</v>
      </c>
      <c r="E182" s="220" t="s">
        <v>184</v>
      </c>
      <c r="F182" s="221" t="s">
        <v>185</v>
      </c>
      <c r="G182" s="222" t="s">
        <v>186</v>
      </c>
      <c r="H182" s="223">
        <v>7.2430000000000003</v>
      </c>
      <c r="I182" s="224"/>
      <c r="J182" s="225">
        <f>ROUND(I182*H182,2)</f>
        <v>0</v>
      </c>
      <c r="K182" s="221" t="s">
        <v>164</v>
      </c>
      <c r="L182" s="45"/>
      <c r="M182" s="226" t="s">
        <v>1</v>
      </c>
      <c r="N182" s="227" t="s">
        <v>40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165</v>
      </c>
      <c r="AT182" s="230" t="s">
        <v>160</v>
      </c>
      <c r="AU182" s="230" t="s">
        <v>166</v>
      </c>
      <c r="AY182" s="18" t="s">
        <v>156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83</v>
      </c>
      <c r="BK182" s="231">
        <f>ROUND(I182*H182,2)</f>
        <v>0</v>
      </c>
      <c r="BL182" s="18" t="s">
        <v>165</v>
      </c>
      <c r="BM182" s="230" t="s">
        <v>187</v>
      </c>
    </row>
    <row r="183" s="2" customFormat="1">
      <c r="A183" s="39"/>
      <c r="B183" s="40"/>
      <c r="C183" s="41"/>
      <c r="D183" s="232" t="s">
        <v>168</v>
      </c>
      <c r="E183" s="41"/>
      <c r="F183" s="233" t="s">
        <v>188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168</v>
      </c>
      <c r="AU183" s="18" t="s">
        <v>166</v>
      </c>
    </row>
    <row r="184" s="13" customFormat="1">
      <c r="A184" s="13"/>
      <c r="B184" s="237"/>
      <c r="C184" s="238"/>
      <c r="D184" s="239" t="s">
        <v>170</v>
      </c>
      <c r="E184" s="240" t="s">
        <v>1</v>
      </c>
      <c r="F184" s="241" t="s">
        <v>171</v>
      </c>
      <c r="G184" s="238"/>
      <c r="H184" s="240" t="s">
        <v>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170</v>
      </c>
      <c r="AU184" s="247" t="s">
        <v>166</v>
      </c>
      <c r="AV184" s="13" t="s">
        <v>83</v>
      </c>
      <c r="AW184" s="13" t="s">
        <v>31</v>
      </c>
      <c r="AX184" s="13" t="s">
        <v>75</v>
      </c>
      <c r="AY184" s="247" t="s">
        <v>156</v>
      </c>
    </row>
    <row r="185" s="13" customFormat="1">
      <c r="A185" s="13"/>
      <c r="B185" s="237"/>
      <c r="C185" s="238"/>
      <c r="D185" s="239" t="s">
        <v>170</v>
      </c>
      <c r="E185" s="240" t="s">
        <v>1</v>
      </c>
      <c r="F185" s="241" t="s">
        <v>172</v>
      </c>
      <c r="G185" s="238"/>
      <c r="H185" s="240" t="s">
        <v>1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170</v>
      </c>
      <c r="AU185" s="247" t="s">
        <v>166</v>
      </c>
      <c r="AV185" s="13" t="s">
        <v>83</v>
      </c>
      <c r="AW185" s="13" t="s">
        <v>31</v>
      </c>
      <c r="AX185" s="13" t="s">
        <v>75</v>
      </c>
      <c r="AY185" s="247" t="s">
        <v>156</v>
      </c>
    </row>
    <row r="186" s="13" customFormat="1">
      <c r="A186" s="13"/>
      <c r="B186" s="237"/>
      <c r="C186" s="238"/>
      <c r="D186" s="239" t="s">
        <v>170</v>
      </c>
      <c r="E186" s="240" t="s">
        <v>1</v>
      </c>
      <c r="F186" s="241" t="s">
        <v>173</v>
      </c>
      <c r="G186" s="238"/>
      <c r="H186" s="240" t="s">
        <v>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170</v>
      </c>
      <c r="AU186" s="247" t="s">
        <v>166</v>
      </c>
      <c r="AV186" s="13" t="s">
        <v>83</v>
      </c>
      <c r="AW186" s="13" t="s">
        <v>31</v>
      </c>
      <c r="AX186" s="13" t="s">
        <v>75</v>
      </c>
      <c r="AY186" s="247" t="s">
        <v>156</v>
      </c>
    </row>
    <row r="187" s="13" customFormat="1">
      <c r="A187" s="13"/>
      <c r="B187" s="237"/>
      <c r="C187" s="238"/>
      <c r="D187" s="239" t="s">
        <v>170</v>
      </c>
      <c r="E187" s="240" t="s">
        <v>1</v>
      </c>
      <c r="F187" s="241" t="s">
        <v>189</v>
      </c>
      <c r="G187" s="238"/>
      <c r="H187" s="240" t="s">
        <v>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170</v>
      </c>
      <c r="AU187" s="247" t="s">
        <v>166</v>
      </c>
      <c r="AV187" s="13" t="s">
        <v>83</v>
      </c>
      <c r="AW187" s="13" t="s">
        <v>31</v>
      </c>
      <c r="AX187" s="13" t="s">
        <v>75</v>
      </c>
      <c r="AY187" s="247" t="s">
        <v>156</v>
      </c>
    </row>
    <row r="188" s="13" customFormat="1">
      <c r="A188" s="13"/>
      <c r="B188" s="237"/>
      <c r="C188" s="238"/>
      <c r="D188" s="239" t="s">
        <v>170</v>
      </c>
      <c r="E188" s="240" t="s">
        <v>1</v>
      </c>
      <c r="F188" s="241" t="s">
        <v>190</v>
      </c>
      <c r="G188" s="238"/>
      <c r="H188" s="240" t="s">
        <v>1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7" t="s">
        <v>170</v>
      </c>
      <c r="AU188" s="247" t="s">
        <v>166</v>
      </c>
      <c r="AV188" s="13" t="s">
        <v>83</v>
      </c>
      <c r="AW188" s="13" t="s">
        <v>31</v>
      </c>
      <c r="AX188" s="13" t="s">
        <v>75</v>
      </c>
      <c r="AY188" s="247" t="s">
        <v>156</v>
      </c>
    </row>
    <row r="189" s="13" customFormat="1">
      <c r="A189" s="13"/>
      <c r="B189" s="237"/>
      <c r="C189" s="238"/>
      <c r="D189" s="239" t="s">
        <v>170</v>
      </c>
      <c r="E189" s="240" t="s">
        <v>1</v>
      </c>
      <c r="F189" s="241" t="s">
        <v>173</v>
      </c>
      <c r="G189" s="238"/>
      <c r="H189" s="240" t="s">
        <v>1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170</v>
      </c>
      <c r="AU189" s="247" t="s">
        <v>166</v>
      </c>
      <c r="AV189" s="13" t="s">
        <v>83</v>
      </c>
      <c r="AW189" s="13" t="s">
        <v>31</v>
      </c>
      <c r="AX189" s="13" t="s">
        <v>75</v>
      </c>
      <c r="AY189" s="247" t="s">
        <v>156</v>
      </c>
    </row>
    <row r="190" s="14" customFormat="1">
      <c r="A190" s="14"/>
      <c r="B190" s="248"/>
      <c r="C190" s="249"/>
      <c r="D190" s="239" t="s">
        <v>170</v>
      </c>
      <c r="E190" s="250" t="s">
        <v>1</v>
      </c>
      <c r="F190" s="251" t="s">
        <v>191</v>
      </c>
      <c r="G190" s="249"/>
      <c r="H190" s="252">
        <v>7.2430000000000003</v>
      </c>
      <c r="I190" s="253"/>
      <c r="J190" s="249"/>
      <c r="K190" s="249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170</v>
      </c>
      <c r="AU190" s="258" t="s">
        <v>166</v>
      </c>
      <c r="AV190" s="14" t="s">
        <v>85</v>
      </c>
      <c r="AW190" s="14" t="s">
        <v>31</v>
      </c>
      <c r="AX190" s="14" t="s">
        <v>75</v>
      </c>
      <c r="AY190" s="258" t="s">
        <v>156</v>
      </c>
    </row>
    <row r="191" s="15" customFormat="1">
      <c r="A191" s="15"/>
      <c r="B191" s="259"/>
      <c r="C191" s="260"/>
      <c r="D191" s="239" t="s">
        <v>170</v>
      </c>
      <c r="E191" s="261" t="s">
        <v>1</v>
      </c>
      <c r="F191" s="262" t="s">
        <v>176</v>
      </c>
      <c r="G191" s="260"/>
      <c r="H191" s="263">
        <v>7.2430000000000003</v>
      </c>
      <c r="I191" s="264"/>
      <c r="J191" s="260"/>
      <c r="K191" s="260"/>
      <c r="L191" s="265"/>
      <c r="M191" s="266"/>
      <c r="N191" s="267"/>
      <c r="O191" s="267"/>
      <c r="P191" s="267"/>
      <c r="Q191" s="267"/>
      <c r="R191" s="267"/>
      <c r="S191" s="267"/>
      <c r="T191" s="26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9" t="s">
        <v>170</v>
      </c>
      <c r="AU191" s="269" t="s">
        <v>166</v>
      </c>
      <c r="AV191" s="15" t="s">
        <v>165</v>
      </c>
      <c r="AW191" s="15" t="s">
        <v>31</v>
      </c>
      <c r="AX191" s="15" t="s">
        <v>83</v>
      </c>
      <c r="AY191" s="269" t="s">
        <v>156</v>
      </c>
    </row>
    <row r="192" s="2" customFormat="1" ht="36" customHeight="1">
      <c r="A192" s="39"/>
      <c r="B192" s="40"/>
      <c r="C192" s="219" t="s">
        <v>165</v>
      </c>
      <c r="D192" s="219" t="s">
        <v>160</v>
      </c>
      <c r="E192" s="220" t="s">
        <v>192</v>
      </c>
      <c r="F192" s="221" t="s">
        <v>193</v>
      </c>
      <c r="G192" s="222" t="s">
        <v>186</v>
      </c>
      <c r="H192" s="223">
        <v>5.4320000000000004</v>
      </c>
      <c r="I192" s="224"/>
      <c r="J192" s="225">
        <f>ROUND(I192*H192,2)</f>
        <v>0</v>
      </c>
      <c r="K192" s="221" t="s">
        <v>164</v>
      </c>
      <c r="L192" s="45"/>
      <c r="M192" s="226" t="s">
        <v>1</v>
      </c>
      <c r="N192" s="227" t="s">
        <v>40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165</v>
      </c>
      <c r="AT192" s="230" t="s">
        <v>160</v>
      </c>
      <c r="AU192" s="230" t="s">
        <v>166</v>
      </c>
      <c r="AY192" s="18" t="s">
        <v>156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83</v>
      </c>
      <c r="BK192" s="231">
        <f>ROUND(I192*H192,2)</f>
        <v>0</v>
      </c>
      <c r="BL192" s="18" t="s">
        <v>165</v>
      </c>
      <c r="BM192" s="230" t="s">
        <v>194</v>
      </c>
    </row>
    <row r="193" s="2" customFormat="1">
      <c r="A193" s="39"/>
      <c r="B193" s="40"/>
      <c r="C193" s="41"/>
      <c r="D193" s="232" t="s">
        <v>168</v>
      </c>
      <c r="E193" s="41"/>
      <c r="F193" s="233" t="s">
        <v>195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168</v>
      </c>
      <c r="AU193" s="18" t="s">
        <v>166</v>
      </c>
    </row>
    <row r="194" s="13" customFormat="1">
      <c r="A194" s="13"/>
      <c r="B194" s="237"/>
      <c r="C194" s="238"/>
      <c r="D194" s="239" t="s">
        <v>170</v>
      </c>
      <c r="E194" s="240" t="s">
        <v>1</v>
      </c>
      <c r="F194" s="241" t="s">
        <v>171</v>
      </c>
      <c r="G194" s="238"/>
      <c r="H194" s="240" t="s">
        <v>1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170</v>
      </c>
      <c r="AU194" s="247" t="s">
        <v>166</v>
      </c>
      <c r="AV194" s="13" t="s">
        <v>83</v>
      </c>
      <c r="AW194" s="13" t="s">
        <v>31</v>
      </c>
      <c r="AX194" s="13" t="s">
        <v>75</v>
      </c>
      <c r="AY194" s="247" t="s">
        <v>156</v>
      </c>
    </row>
    <row r="195" s="13" customFormat="1">
      <c r="A195" s="13"/>
      <c r="B195" s="237"/>
      <c r="C195" s="238"/>
      <c r="D195" s="239" t="s">
        <v>170</v>
      </c>
      <c r="E195" s="240" t="s">
        <v>1</v>
      </c>
      <c r="F195" s="241" t="s">
        <v>172</v>
      </c>
      <c r="G195" s="238"/>
      <c r="H195" s="240" t="s">
        <v>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7" t="s">
        <v>170</v>
      </c>
      <c r="AU195" s="247" t="s">
        <v>166</v>
      </c>
      <c r="AV195" s="13" t="s">
        <v>83</v>
      </c>
      <c r="AW195" s="13" t="s">
        <v>31</v>
      </c>
      <c r="AX195" s="13" t="s">
        <v>75</v>
      </c>
      <c r="AY195" s="247" t="s">
        <v>156</v>
      </c>
    </row>
    <row r="196" s="13" customFormat="1">
      <c r="A196" s="13"/>
      <c r="B196" s="237"/>
      <c r="C196" s="238"/>
      <c r="D196" s="239" t="s">
        <v>170</v>
      </c>
      <c r="E196" s="240" t="s">
        <v>1</v>
      </c>
      <c r="F196" s="241" t="s">
        <v>173</v>
      </c>
      <c r="G196" s="238"/>
      <c r="H196" s="240" t="s">
        <v>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170</v>
      </c>
      <c r="AU196" s="247" t="s">
        <v>166</v>
      </c>
      <c r="AV196" s="13" t="s">
        <v>83</v>
      </c>
      <c r="AW196" s="13" t="s">
        <v>31</v>
      </c>
      <c r="AX196" s="13" t="s">
        <v>75</v>
      </c>
      <c r="AY196" s="247" t="s">
        <v>156</v>
      </c>
    </row>
    <row r="197" s="13" customFormat="1">
      <c r="A197" s="13"/>
      <c r="B197" s="237"/>
      <c r="C197" s="238"/>
      <c r="D197" s="239" t="s">
        <v>170</v>
      </c>
      <c r="E197" s="240" t="s">
        <v>1</v>
      </c>
      <c r="F197" s="241" t="s">
        <v>189</v>
      </c>
      <c r="G197" s="238"/>
      <c r="H197" s="240" t="s">
        <v>1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170</v>
      </c>
      <c r="AU197" s="247" t="s">
        <v>166</v>
      </c>
      <c r="AV197" s="13" t="s">
        <v>83</v>
      </c>
      <c r="AW197" s="13" t="s">
        <v>31</v>
      </c>
      <c r="AX197" s="13" t="s">
        <v>75</v>
      </c>
      <c r="AY197" s="247" t="s">
        <v>156</v>
      </c>
    </row>
    <row r="198" s="13" customFormat="1">
      <c r="A198" s="13"/>
      <c r="B198" s="237"/>
      <c r="C198" s="238"/>
      <c r="D198" s="239" t="s">
        <v>170</v>
      </c>
      <c r="E198" s="240" t="s">
        <v>1</v>
      </c>
      <c r="F198" s="241" t="s">
        <v>190</v>
      </c>
      <c r="G198" s="238"/>
      <c r="H198" s="240" t="s">
        <v>1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170</v>
      </c>
      <c r="AU198" s="247" t="s">
        <v>166</v>
      </c>
      <c r="AV198" s="13" t="s">
        <v>83</v>
      </c>
      <c r="AW198" s="13" t="s">
        <v>31</v>
      </c>
      <c r="AX198" s="13" t="s">
        <v>75</v>
      </c>
      <c r="AY198" s="247" t="s">
        <v>156</v>
      </c>
    </row>
    <row r="199" s="13" customFormat="1">
      <c r="A199" s="13"/>
      <c r="B199" s="237"/>
      <c r="C199" s="238"/>
      <c r="D199" s="239" t="s">
        <v>170</v>
      </c>
      <c r="E199" s="240" t="s">
        <v>1</v>
      </c>
      <c r="F199" s="241" t="s">
        <v>173</v>
      </c>
      <c r="G199" s="238"/>
      <c r="H199" s="240" t="s">
        <v>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170</v>
      </c>
      <c r="AU199" s="247" t="s">
        <v>166</v>
      </c>
      <c r="AV199" s="13" t="s">
        <v>83</v>
      </c>
      <c r="AW199" s="13" t="s">
        <v>31</v>
      </c>
      <c r="AX199" s="13" t="s">
        <v>75</v>
      </c>
      <c r="AY199" s="247" t="s">
        <v>156</v>
      </c>
    </row>
    <row r="200" s="14" customFormat="1">
      <c r="A200" s="14"/>
      <c r="B200" s="248"/>
      <c r="C200" s="249"/>
      <c r="D200" s="239" t="s">
        <v>170</v>
      </c>
      <c r="E200" s="250" t="s">
        <v>1</v>
      </c>
      <c r="F200" s="251" t="s">
        <v>196</v>
      </c>
      <c r="G200" s="249"/>
      <c r="H200" s="252">
        <v>5.4320000000000004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8" t="s">
        <v>170</v>
      </c>
      <c r="AU200" s="258" t="s">
        <v>166</v>
      </c>
      <c r="AV200" s="14" t="s">
        <v>85</v>
      </c>
      <c r="AW200" s="14" t="s">
        <v>31</v>
      </c>
      <c r="AX200" s="14" t="s">
        <v>75</v>
      </c>
      <c r="AY200" s="258" t="s">
        <v>156</v>
      </c>
    </row>
    <row r="201" s="15" customFormat="1">
      <c r="A201" s="15"/>
      <c r="B201" s="259"/>
      <c r="C201" s="260"/>
      <c r="D201" s="239" t="s">
        <v>170</v>
      </c>
      <c r="E201" s="261" t="s">
        <v>1</v>
      </c>
      <c r="F201" s="262" t="s">
        <v>176</v>
      </c>
      <c r="G201" s="260"/>
      <c r="H201" s="263">
        <v>5.4320000000000004</v>
      </c>
      <c r="I201" s="264"/>
      <c r="J201" s="260"/>
      <c r="K201" s="260"/>
      <c r="L201" s="265"/>
      <c r="M201" s="266"/>
      <c r="N201" s="267"/>
      <c r="O201" s="267"/>
      <c r="P201" s="267"/>
      <c r="Q201" s="267"/>
      <c r="R201" s="267"/>
      <c r="S201" s="267"/>
      <c r="T201" s="26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9" t="s">
        <v>170</v>
      </c>
      <c r="AU201" s="269" t="s">
        <v>166</v>
      </c>
      <c r="AV201" s="15" t="s">
        <v>165</v>
      </c>
      <c r="AW201" s="15" t="s">
        <v>31</v>
      </c>
      <c r="AX201" s="15" t="s">
        <v>83</v>
      </c>
      <c r="AY201" s="269" t="s">
        <v>156</v>
      </c>
    </row>
    <row r="202" s="2" customFormat="1" ht="36" customHeight="1">
      <c r="A202" s="39"/>
      <c r="B202" s="40"/>
      <c r="C202" s="219" t="s">
        <v>197</v>
      </c>
      <c r="D202" s="219" t="s">
        <v>160</v>
      </c>
      <c r="E202" s="220" t="s">
        <v>198</v>
      </c>
      <c r="F202" s="221" t="s">
        <v>199</v>
      </c>
      <c r="G202" s="222" t="s">
        <v>186</v>
      </c>
      <c r="H202" s="223">
        <v>21.73</v>
      </c>
      <c r="I202" s="224"/>
      <c r="J202" s="225">
        <f>ROUND(I202*H202,2)</f>
        <v>0</v>
      </c>
      <c r="K202" s="221" t="s">
        <v>164</v>
      </c>
      <c r="L202" s="45"/>
      <c r="M202" s="226" t="s">
        <v>1</v>
      </c>
      <c r="N202" s="227" t="s">
        <v>40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165</v>
      </c>
      <c r="AT202" s="230" t="s">
        <v>160</v>
      </c>
      <c r="AU202" s="230" t="s">
        <v>166</v>
      </c>
      <c r="AY202" s="18" t="s">
        <v>156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83</v>
      </c>
      <c r="BK202" s="231">
        <f>ROUND(I202*H202,2)</f>
        <v>0</v>
      </c>
      <c r="BL202" s="18" t="s">
        <v>165</v>
      </c>
      <c r="BM202" s="230" t="s">
        <v>200</v>
      </c>
    </row>
    <row r="203" s="2" customFormat="1">
      <c r="A203" s="39"/>
      <c r="B203" s="40"/>
      <c r="C203" s="41"/>
      <c r="D203" s="232" t="s">
        <v>168</v>
      </c>
      <c r="E203" s="41"/>
      <c r="F203" s="233" t="s">
        <v>201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168</v>
      </c>
      <c r="AU203" s="18" t="s">
        <v>166</v>
      </c>
    </row>
    <row r="204" s="13" customFormat="1">
      <c r="A204" s="13"/>
      <c r="B204" s="237"/>
      <c r="C204" s="238"/>
      <c r="D204" s="239" t="s">
        <v>170</v>
      </c>
      <c r="E204" s="240" t="s">
        <v>1</v>
      </c>
      <c r="F204" s="241" t="s">
        <v>171</v>
      </c>
      <c r="G204" s="238"/>
      <c r="H204" s="240" t="s">
        <v>1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170</v>
      </c>
      <c r="AU204" s="247" t="s">
        <v>166</v>
      </c>
      <c r="AV204" s="13" t="s">
        <v>83</v>
      </c>
      <c r="AW204" s="13" t="s">
        <v>31</v>
      </c>
      <c r="AX204" s="13" t="s">
        <v>75</v>
      </c>
      <c r="AY204" s="247" t="s">
        <v>156</v>
      </c>
    </row>
    <row r="205" s="13" customFormat="1">
      <c r="A205" s="13"/>
      <c r="B205" s="237"/>
      <c r="C205" s="238"/>
      <c r="D205" s="239" t="s">
        <v>170</v>
      </c>
      <c r="E205" s="240" t="s">
        <v>1</v>
      </c>
      <c r="F205" s="241" t="s">
        <v>172</v>
      </c>
      <c r="G205" s="238"/>
      <c r="H205" s="240" t="s">
        <v>1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170</v>
      </c>
      <c r="AU205" s="247" t="s">
        <v>166</v>
      </c>
      <c r="AV205" s="13" t="s">
        <v>83</v>
      </c>
      <c r="AW205" s="13" t="s">
        <v>31</v>
      </c>
      <c r="AX205" s="13" t="s">
        <v>75</v>
      </c>
      <c r="AY205" s="247" t="s">
        <v>156</v>
      </c>
    </row>
    <row r="206" s="13" customFormat="1">
      <c r="A206" s="13"/>
      <c r="B206" s="237"/>
      <c r="C206" s="238"/>
      <c r="D206" s="239" t="s">
        <v>170</v>
      </c>
      <c r="E206" s="240" t="s">
        <v>1</v>
      </c>
      <c r="F206" s="241" t="s">
        <v>173</v>
      </c>
      <c r="G206" s="238"/>
      <c r="H206" s="240" t="s">
        <v>1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7" t="s">
        <v>170</v>
      </c>
      <c r="AU206" s="247" t="s">
        <v>166</v>
      </c>
      <c r="AV206" s="13" t="s">
        <v>83</v>
      </c>
      <c r="AW206" s="13" t="s">
        <v>31</v>
      </c>
      <c r="AX206" s="13" t="s">
        <v>75</v>
      </c>
      <c r="AY206" s="247" t="s">
        <v>156</v>
      </c>
    </row>
    <row r="207" s="13" customFormat="1">
      <c r="A207" s="13"/>
      <c r="B207" s="237"/>
      <c r="C207" s="238"/>
      <c r="D207" s="239" t="s">
        <v>170</v>
      </c>
      <c r="E207" s="240" t="s">
        <v>1</v>
      </c>
      <c r="F207" s="241" t="s">
        <v>189</v>
      </c>
      <c r="G207" s="238"/>
      <c r="H207" s="240" t="s">
        <v>1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7" t="s">
        <v>170</v>
      </c>
      <c r="AU207" s="247" t="s">
        <v>166</v>
      </c>
      <c r="AV207" s="13" t="s">
        <v>83</v>
      </c>
      <c r="AW207" s="13" t="s">
        <v>31</v>
      </c>
      <c r="AX207" s="13" t="s">
        <v>75</v>
      </c>
      <c r="AY207" s="247" t="s">
        <v>156</v>
      </c>
    </row>
    <row r="208" s="13" customFormat="1">
      <c r="A208" s="13"/>
      <c r="B208" s="237"/>
      <c r="C208" s="238"/>
      <c r="D208" s="239" t="s">
        <v>170</v>
      </c>
      <c r="E208" s="240" t="s">
        <v>1</v>
      </c>
      <c r="F208" s="241" t="s">
        <v>190</v>
      </c>
      <c r="G208" s="238"/>
      <c r="H208" s="240" t="s">
        <v>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170</v>
      </c>
      <c r="AU208" s="247" t="s">
        <v>166</v>
      </c>
      <c r="AV208" s="13" t="s">
        <v>83</v>
      </c>
      <c r="AW208" s="13" t="s">
        <v>31</v>
      </c>
      <c r="AX208" s="13" t="s">
        <v>75</v>
      </c>
      <c r="AY208" s="247" t="s">
        <v>156</v>
      </c>
    </row>
    <row r="209" s="13" customFormat="1">
      <c r="A209" s="13"/>
      <c r="B209" s="237"/>
      <c r="C209" s="238"/>
      <c r="D209" s="239" t="s">
        <v>170</v>
      </c>
      <c r="E209" s="240" t="s">
        <v>1</v>
      </c>
      <c r="F209" s="241" t="s">
        <v>173</v>
      </c>
      <c r="G209" s="238"/>
      <c r="H209" s="240" t="s">
        <v>1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7" t="s">
        <v>170</v>
      </c>
      <c r="AU209" s="247" t="s">
        <v>166</v>
      </c>
      <c r="AV209" s="13" t="s">
        <v>83</v>
      </c>
      <c r="AW209" s="13" t="s">
        <v>31</v>
      </c>
      <c r="AX209" s="13" t="s">
        <v>75</v>
      </c>
      <c r="AY209" s="247" t="s">
        <v>156</v>
      </c>
    </row>
    <row r="210" s="14" customFormat="1">
      <c r="A210" s="14"/>
      <c r="B210" s="248"/>
      <c r="C210" s="249"/>
      <c r="D210" s="239" t="s">
        <v>170</v>
      </c>
      <c r="E210" s="250" t="s">
        <v>1</v>
      </c>
      <c r="F210" s="251" t="s">
        <v>202</v>
      </c>
      <c r="G210" s="249"/>
      <c r="H210" s="252">
        <v>21.73</v>
      </c>
      <c r="I210" s="253"/>
      <c r="J210" s="249"/>
      <c r="K210" s="249"/>
      <c r="L210" s="254"/>
      <c r="M210" s="255"/>
      <c r="N210" s="256"/>
      <c r="O210" s="256"/>
      <c r="P210" s="256"/>
      <c r="Q210" s="256"/>
      <c r="R210" s="256"/>
      <c r="S210" s="256"/>
      <c r="T210" s="25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8" t="s">
        <v>170</v>
      </c>
      <c r="AU210" s="258" t="s">
        <v>166</v>
      </c>
      <c r="AV210" s="14" t="s">
        <v>85</v>
      </c>
      <c r="AW210" s="14" t="s">
        <v>31</v>
      </c>
      <c r="AX210" s="14" t="s">
        <v>75</v>
      </c>
      <c r="AY210" s="258" t="s">
        <v>156</v>
      </c>
    </row>
    <row r="211" s="15" customFormat="1">
      <c r="A211" s="15"/>
      <c r="B211" s="259"/>
      <c r="C211" s="260"/>
      <c r="D211" s="239" t="s">
        <v>170</v>
      </c>
      <c r="E211" s="261" t="s">
        <v>1</v>
      </c>
      <c r="F211" s="262" t="s">
        <v>176</v>
      </c>
      <c r="G211" s="260"/>
      <c r="H211" s="263">
        <v>21.73</v>
      </c>
      <c r="I211" s="264"/>
      <c r="J211" s="260"/>
      <c r="K211" s="260"/>
      <c r="L211" s="265"/>
      <c r="M211" s="266"/>
      <c r="N211" s="267"/>
      <c r="O211" s="267"/>
      <c r="P211" s="267"/>
      <c r="Q211" s="267"/>
      <c r="R211" s="267"/>
      <c r="S211" s="267"/>
      <c r="T211" s="26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9" t="s">
        <v>170</v>
      </c>
      <c r="AU211" s="269" t="s">
        <v>166</v>
      </c>
      <c r="AV211" s="15" t="s">
        <v>165</v>
      </c>
      <c r="AW211" s="15" t="s">
        <v>31</v>
      </c>
      <c r="AX211" s="15" t="s">
        <v>83</v>
      </c>
      <c r="AY211" s="269" t="s">
        <v>156</v>
      </c>
    </row>
    <row r="212" s="2" customFormat="1" ht="40.8" customHeight="1">
      <c r="A212" s="39"/>
      <c r="B212" s="40"/>
      <c r="C212" s="219" t="s">
        <v>203</v>
      </c>
      <c r="D212" s="219" t="s">
        <v>160</v>
      </c>
      <c r="E212" s="220" t="s">
        <v>204</v>
      </c>
      <c r="F212" s="221" t="s">
        <v>205</v>
      </c>
      <c r="G212" s="222" t="s">
        <v>186</v>
      </c>
      <c r="H212" s="223">
        <v>1.8109999999999999</v>
      </c>
      <c r="I212" s="224"/>
      <c r="J212" s="225">
        <f>ROUND(I212*H212,2)</f>
        <v>0</v>
      </c>
      <c r="K212" s="221" t="s">
        <v>164</v>
      </c>
      <c r="L212" s="45"/>
      <c r="M212" s="226" t="s">
        <v>1</v>
      </c>
      <c r="N212" s="227" t="s">
        <v>40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165</v>
      </c>
      <c r="AT212" s="230" t="s">
        <v>160</v>
      </c>
      <c r="AU212" s="230" t="s">
        <v>166</v>
      </c>
      <c r="AY212" s="18" t="s">
        <v>156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83</v>
      </c>
      <c r="BK212" s="231">
        <f>ROUND(I212*H212,2)</f>
        <v>0</v>
      </c>
      <c r="BL212" s="18" t="s">
        <v>165</v>
      </c>
      <c r="BM212" s="230" t="s">
        <v>206</v>
      </c>
    </row>
    <row r="213" s="2" customFormat="1">
      <c r="A213" s="39"/>
      <c r="B213" s="40"/>
      <c r="C213" s="41"/>
      <c r="D213" s="232" t="s">
        <v>168</v>
      </c>
      <c r="E213" s="41"/>
      <c r="F213" s="233" t="s">
        <v>207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168</v>
      </c>
      <c r="AU213" s="18" t="s">
        <v>166</v>
      </c>
    </row>
    <row r="214" s="13" customFormat="1">
      <c r="A214" s="13"/>
      <c r="B214" s="237"/>
      <c r="C214" s="238"/>
      <c r="D214" s="239" t="s">
        <v>170</v>
      </c>
      <c r="E214" s="240" t="s">
        <v>1</v>
      </c>
      <c r="F214" s="241" t="s">
        <v>171</v>
      </c>
      <c r="G214" s="238"/>
      <c r="H214" s="240" t="s">
        <v>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170</v>
      </c>
      <c r="AU214" s="247" t="s">
        <v>166</v>
      </c>
      <c r="AV214" s="13" t="s">
        <v>83</v>
      </c>
      <c r="AW214" s="13" t="s">
        <v>31</v>
      </c>
      <c r="AX214" s="13" t="s">
        <v>75</v>
      </c>
      <c r="AY214" s="247" t="s">
        <v>156</v>
      </c>
    </row>
    <row r="215" s="13" customFormat="1">
      <c r="A215" s="13"/>
      <c r="B215" s="237"/>
      <c r="C215" s="238"/>
      <c r="D215" s="239" t="s">
        <v>170</v>
      </c>
      <c r="E215" s="240" t="s">
        <v>1</v>
      </c>
      <c r="F215" s="241" t="s">
        <v>172</v>
      </c>
      <c r="G215" s="238"/>
      <c r="H215" s="240" t="s">
        <v>1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170</v>
      </c>
      <c r="AU215" s="247" t="s">
        <v>166</v>
      </c>
      <c r="AV215" s="13" t="s">
        <v>83</v>
      </c>
      <c r="AW215" s="13" t="s">
        <v>31</v>
      </c>
      <c r="AX215" s="13" t="s">
        <v>75</v>
      </c>
      <c r="AY215" s="247" t="s">
        <v>156</v>
      </c>
    </row>
    <row r="216" s="13" customFormat="1">
      <c r="A216" s="13"/>
      <c r="B216" s="237"/>
      <c r="C216" s="238"/>
      <c r="D216" s="239" t="s">
        <v>170</v>
      </c>
      <c r="E216" s="240" t="s">
        <v>1</v>
      </c>
      <c r="F216" s="241" t="s">
        <v>173</v>
      </c>
      <c r="G216" s="238"/>
      <c r="H216" s="240" t="s">
        <v>1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170</v>
      </c>
      <c r="AU216" s="247" t="s">
        <v>166</v>
      </c>
      <c r="AV216" s="13" t="s">
        <v>83</v>
      </c>
      <c r="AW216" s="13" t="s">
        <v>31</v>
      </c>
      <c r="AX216" s="13" t="s">
        <v>75</v>
      </c>
      <c r="AY216" s="247" t="s">
        <v>156</v>
      </c>
    </row>
    <row r="217" s="13" customFormat="1">
      <c r="A217" s="13"/>
      <c r="B217" s="237"/>
      <c r="C217" s="238"/>
      <c r="D217" s="239" t="s">
        <v>170</v>
      </c>
      <c r="E217" s="240" t="s">
        <v>1</v>
      </c>
      <c r="F217" s="241" t="s">
        <v>189</v>
      </c>
      <c r="G217" s="238"/>
      <c r="H217" s="240" t="s">
        <v>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170</v>
      </c>
      <c r="AU217" s="247" t="s">
        <v>166</v>
      </c>
      <c r="AV217" s="13" t="s">
        <v>83</v>
      </c>
      <c r="AW217" s="13" t="s">
        <v>31</v>
      </c>
      <c r="AX217" s="13" t="s">
        <v>75</v>
      </c>
      <c r="AY217" s="247" t="s">
        <v>156</v>
      </c>
    </row>
    <row r="218" s="13" customFormat="1">
      <c r="A218" s="13"/>
      <c r="B218" s="237"/>
      <c r="C218" s="238"/>
      <c r="D218" s="239" t="s">
        <v>170</v>
      </c>
      <c r="E218" s="240" t="s">
        <v>1</v>
      </c>
      <c r="F218" s="241" t="s">
        <v>190</v>
      </c>
      <c r="G218" s="238"/>
      <c r="H218" s="240" t="s">
        <v>1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170</v>
      </c>
      <c r="AU218" s="247" t="s">
        <v>166</v>
      </c>
      <c r="AV218" s="13" t="s">
        <v>83</v>
      </c>
      <c r="AW218" s="13" t="s">
        <v>31</v>
      </c>
      <c r="AX218" s="13" t="s">
        <v>75</v>
      </c>
      <c r="AY218" s="247" t="s">
        <v>156</v>
      </c>
    </row>
    <row r="219" s="13" customFormat="1">
      <c r="A219" s="13"/>
      <c r="B219" s="237"/>
      <c r="C219" s="238"/>
      <c r="D219" s="239" t="s">
        <v>170</v>
      </c>
      <c r="E219" s="240" t="s">
        <v>1</v>
      </c>
      <c r="F219" s="241" t="s">
        <v>173</v>
      </c>
      <c r="G219" s="238"/>
      <c r="H219" s="240" t="s">
        <v>1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7" t="s">
        <v>170</v>
      </c>
      <c r="AU219" s="247" t="s">
        <v>166</v>
      </c>
      <c r="AV219" s="13" t="s">
        <v>83</v>
      </c>
      <c r="AW219" s="13" t="s">
        <v>31</v>
      </c>
      <c r="AX219" s="13" t="s">
        <v>75</v>
      </c>
      <c r="AY219" s="247" t="s">
        <v>156</v>
      </c>
    </row>
    <row r="220" s="14" customFormat="1">
      <c r="A220" s="14"/>
      <c r="B220" s="248"/>
      <c r="C220" s="249"/>
      <c r="D220" s="239" t="s">
        <v>170</v>
      </c>
      <c r="E220" s="250" t="s">
        <v>1</v>
      </c>
      <c r="F220" s="251" t="s">
        <v>208</v>
      </c>
      <c r="G220" s="249"/>
      <c r="H220" s="252">
        <v>1.8109999999999999</v>
      </c>
      <c r="I220" s="253"/>
      <c r="J220" s="249"/>
      <c r="K220" s="249"/>
      <c r="L220" s="254"/>
      <c r="M220" s="255"/>
      <c r="N220" s="256"/>
      <c r="O220" s="256"/>
      <c r="P220" s="256"/>
      <c r="Q220" s="256"/>
      <c r="R220" s="256"/>
      <c r="S220" s="256"/>
      <c r="T220" s="25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8" t="s">
        <v>170</v>
      </c>
      <c r="AU220" s="258" t="s">
        <v>166</v>
      </c>
      <c r="AV220" s="14" t="s">
        <v>85</v>
      </c>
      <c r="AW220" s="14" t="s">
        <v>31</v>
      </c>
      <c r="AX220" s="14" t="s">
        <v>75</v>
      </c>
      <c r="AY220" s="258" t="s">
        <v>156</v>
      </c>
    </row>
    <row r="221" s="15" customFormat="1">
      <c r="A221" s="15"/>
      <c r="B221" s="259"/>
      <c r="C221" s="260"/>
      <c r="D221" s="239" t="s">
        <v>170</v>
      </c>
      <c r="E221" s="261" t="s">
        <v>1</v>
      </c>
      <c r="F221" s="262" t="s">
        <v>176</v>
      </c>
      <c r="G221" s="260"/>
      <c r="H221" s="263">
        <v>1.8109999999999999</v>
      </c>
      <c r="I221" s="264"/>
      <c r="J221" s="260"/>
      <c r="K221" s="260"/>
      <c r="L221" s="265"/>
      <c r="M221" s="266"/>
      <c r="N221" s="267"/>
      <c r="O221" s="267"/>
      <c r="P221" s="267"/>
      <c r="Q221" s="267"/>
      <c r="R221" s="267"/>
      <c r="S221" s="267"/>
      <c r="T221" s="26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9" t="s">
        <v>170</v>
      </c>
      <c r="AU221" s="269" t="s">
        <v>166</v>
      </c>
      <c r="AV221" s="15" t="s">
        <v>165</v>
      </c>
      <c r="AW221" s="15" t="s">
        <v>31</v>
      </c>
      <c r="AX221" s="15" t="s">
        <v>83</v>
      </c>
      <c r="AY221" s="269" t="s">
        <v>156</v>
      </c>
    </row>
    <row r="222" s="12" customFormat="1" ht="20.88" customHeight="1">
      <c r="A222" s="12"/>
      <c r="B222" s="203"/>
      <c r="C222" s="204"/>
      <c r="D222" s="205" t="s">
        <v>74</v>
      </c>
      <c r="E222" s="217" t="s">
        <v>209</v>
      </c>
      <c r="F222" s="217" t="s">
        <v>210</v>
      </c>
      <c r="G222" s="204"/>
      <c r="H222" s="204"/>
      <c r="I222" s="207"/>
      <c r="J222" s="218">
        <f>BK222</f>
        <v>0</v>
      </c>
      <c r="K222" s="204"/>
      <c r="L222" s="209"/>
      <c r="M222" s="210"/>
      <c r="N222" s="211"/>
      <c r="O222" s="211"/>
      <c r="P222" s="212">
        <f>SUM(P223:P263)</f>
        <v>0</v>
      </c>
      <c r="Q222" s="211"/>
      <c r="R222" s="212">
        <f>SUM(R223:R263)</f>
        <v>0</v>
      </c>
      <c r="S222" s="211"/>
      <c r="T222" s="213">
        <f>SUM(T223:T263)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4" t="s">
        <v>83</v>
      </c>
      <c r="AT222" s="215" t="s">
        <v>74</v>
      </c>
      <c r="AU222" s="215" t="s">
        <v>85</v>
      </c>
      <c r="AY222" s="214" t="s">
        <v>156</v>
      </c>
      <c r="BK222" s="216">
        <f>SUM(BK223:BK263)</f>
        <v>0</v>
      </c>
    </row>
    <row r="223" s="2" customFormat="1" ht="40.8" customHeight="1">
      <c r="A223" s="39"/>
      <c r="B223" s="40"/>
      <c r="C223" s="219" t="s">
        <v>211</v>
      </c>
      <c r="D223" s="219" t="s">
        <v>160</v>
      </c>
      <c r="E223" s="220" t="s">
        <v>212</v>
      </c>
      <c r="F223" s="221" t="s">
        <v>213</v>
      </c>
      <c r="G223" s="222" t="s">
        <v>186</v>
      </c>
      <c r="H223" s="223">
        <v>36.216000000000001</v>
      </c>
      <c r="I223" s="224"/>
      <c r="J223" s="225">
        <f>ROUND(I223*H223,2)</f>
        <v>0</v>
      </c>
      <c r="K223" s="221" t="s">
        <v>164</v>
      </c>
      <c r="L223" s="45"/>
      <c r="M223" s="226" t="s">
        <v>1</v>
      </c>
      <c r="N223" s="227" t="s">
        <v>40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165</v>
      </c>
      <c r="AT223" s="230" t="s">
        <v>160</v>
      </c>
      <c r="AU223" s="230" t="s">
        <v>166</v>
      </c>
      <c r="AY223" s="18" t="s">
        <v>156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83</v>
      </c>
      <c r="BK223" s="231">
        <f>ROUND(I223*H223,2)</f>
        <v>0</v>
      </c>
      <c r="BL223" s="18" t="s">
        <v>165</v>
      </c>
      <c r="BM223" s="230" t="s">
        <v>214</v>
      </c>
    </row>
    <row r="224" s="2" customFormat="1">
      <c r="A224" s="39"/>
      <c r="B224" s="40"/>
      <c r="C224" s="41"/>
      <c r="D224" s="232" t="s">
        <v>168</v>
      </c>
      <c r="E224" s="41"/>
      <c r="F224" s="233" t="s">
        <v>215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168</v>
      </c>
      <c r="AU224" s="18" t="s">
        <v>166</v>
      </c>
    </row>
    <row r="225" s="13" customFormat="1">
      <c r="A225" s="13"/>
      <c r="B225" s="237"/>
      <c r="C225" s="238"/>
      <c r="D225" s="239" t="s">
        <v>170</v>
      </c>
      <c r="E225" s="240" t="s">
        <v>1</v>
      </c>
      <c r="F225" s="241" t="s">
        <v>171</v>
      </c>
      <c r="G225" s="238"/>
      <c r="H225" s="240" t="s">
        <v>1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7" t="s">
        <v>170</v>
      </c>
      <c r="AU225" s="247" t="s">
        <v>166</v>
      </c>
      <c r="AV225" s="13" t="s">
        <v>83</v>
      </c>
      <c r="AW225" s="13" t="s">
        <v>31</v>
      </c>
      <c r="AX225" s="13" t="s">
        <v>75</v>
      </c>
      <c r="AY225" s="247" t="s">
        <v>156</v>
      </c>
    </row>
    <row r="226" s="13" customFormat="1">
      <c r="A226" s="13"/>
      <c r="B226" s="237"/>
      <c r="C226" s="238"/>
      <c r="D226" s="239" t="s">
        <v>170</v>
      </c>
      <c r="E226" s="240" t="s">
        <v>1</v>
      </c>
      <c r="F226" s="241" t="s">
        <v>172</v>
      </c>
      <c r="G226" s="238"/>
      <c r="H226" s="240" t="s">
        <v>1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170</v>
      </c>
      <c r="AU226" s="247" t="s">
        <v>166</v>
      </c>
      <c r="AV226" s="13" t="s">
        <v>83</v>
      </c>
      <c r="AW226" s="13" t="s">
        <v>31</v>
      </c>
      <c r="AX226" s="13" t="s">
        <v>75</v>
      </c>
      <c r="AY226" s="247" t="s">
        <v>156</v>
      </c>
    </row>
    <row r="227" s="13" customFormat="1">
      <c r="A227" s="13"/>
      <c r="B227" s="237"/>
      <c r="C227" s="238"/>
      <c r="D227" s="239" t="s">
        <v>170</v>
      </c>
      <c r="E227" s="240" t="s">
        <v>1</v>
      </c>
      <c r="F227" s="241" t="s">
        <v>173</v>
      </c>
      <c r="G227" s="238"/>
      <c r="H227" s="240" t="s">
        <v>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7" t="s">
        <v>170</v>
      </c>
      <c r="AU227" s="247" t="s">
        <v>166</v>
      </c>
      <c r="AV227" s="13" t="s">
        <v>83</v>
      </c>
      <c r="AW227" s="13" t="s">
        <v>31</v>
      </c>
      <c r="AX227" s="13" t="s">
        <v>75</v>
      </c>
      <c r="AY227" s="247" t="s">
        <v>156</v>
      </c>
    </row>
    <row r="228" s="13" customFormat="1">
      <c r="A228" s="13"/>
      <c r="B228" s="237"/>
      <c r="C228" s="238"/>
      <c r="D228" s="239" t="s">
        <v>170</v>
      </c>
      <c r="E228" s="240" t="s">
        <v>1</v>
      </c>
      <c r="F228" s="241" t="s">
        <v>216</v>
      </c>
      <c r="G228" s="238"/>
      <c r="H228" s="240" t="s">
        <v>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7" t="s">
        <v>170</v>
      </c>
      <c r="AU228" s="247" t="s">
        <v>166</v>
      </c>
      <c r="AV228" s="13" t="s">
        <v>83</v>
      </c>
      <c r="AW228" s="13" t="s">
        <v>31</v>
      </c>
      <c r="AX228" s="13" t="s">
        <v>75</v>
      </c>
      <c r="AY228" s="247" t="s">
        <v>156</v>
      </c>
    </row>
    <row r="229" s="14" customFormat="1">
      <c r="A229" s="14"/>
      <c r="B229" s="248"/>
      <c r="C229" s="249"/>
      <c r="D229" s="239" t="s">
        <v>170</v>
      </c>
      <c r="E229" s="250" t="s">
        <v>1</v>
      </c>
      <c r="F229" s="251" t="s">
        <v>217</v>
      </c>
      <c r="G229" s="249"/>
      <c r="H229" s="252">
        <v>27.161999999999999</v>
      </c>
      <c r="I229" s="253"/>
      <c r="J229" s="249"/>
      <c r="K229" s="249"/>
      <c r="L229" s="254"/>
      <c r="M229" s="255"/>
      <c r="N229" s="256"/>
      <c r="O229" s="256"/>
      <c r="P229" s="256"/>
      <c r="Q229" s="256"/>
      <c r="R229" s="256"/>
      <c r="S229" s="256"/>
      <c r="T229" s="25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8" t="s">
        <v>170</v>
      </c>
      <c r="AU229" s="258" t="s">
        <v>166</v>
      </c>
      <c r="AV229" s="14" t="s">
        <v>85</v>
      </c>
      <c r="AW229" s="14" t="s">
        <v>31</v>
      </c>
      <c r="AX229" s="14" t="s">
        <v>75</v>
      </c>
      <c r="AY229" s="258" t="s">
        <v>156</v>
      </c>
    </row>
    <row r="230" s="14" customFormat="1">
      <c r="A230" s="14"/>
      <c r="B230" s="248"/>
      <c r="C230" s="249"/>
      <c r="D230" s="239" t="s">
        <v>170</v>
      </c>
      <c r="E230" s="250" t="s">
        <v>1</v>
      </c>
      <c r="F230" s="251" t="s">
        <v>218</v>
      </c>
      <c r="G230" s="249"/>
      <c r="H230" s="252">
        <v>9.0540000000000003</v>
      </c>
      <c r="I230" s="253"/>
      <c r="J230" s="249"/>
      <c r="K230" s="249"/>
      <c r="L230" s="254"/>
      <c r="M230" s="255"/>
      <c r="N230" s="256"/>
      <c r="O230" s="256"/>
      <c r="P230" s="256"/>
      <c r="Q230" s="256"/>
      <c r="R230" s="256"/>
      <c r="S230" s="256"/>
      <c r="T230" s="25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8" t="s">
        <v>170</v>
      </c>
      <c r="AU230" s="258" t="s">
        <v>166</v>
      </c>
      <c r="AV230" s="14" t="s">
        <v>85</v>
      </c>
      <c r="AW230" s="14" t="s">
        <v>31</v>
      </c>
      <c r="AX230" s="14" t="s">
        <v>75</v>
      </c>
      <c r="AY230" s="258" t="s">
        <v>156</v>
      </c>
    </row>
    <row r="231" s="15" customFormat="1">
      <c r="A231" s="15"/>
      <c r="B231" s="259"/>
      <c r="C231" s="260"/>
      <c r="D231" s="239" t="s">
        <v>170</v>
      </c>
      <c r="E231" s="261" t="s">
        <v>1</v>
      </c>
      <c r="F231" s="262" t="s">
        <v>176</v>
      </c>
      <c r="G231" s="260"/>
      <c r="H231" s="263">
        <v>36.216000000000001</v>
      </c>
      <c r="I231" s="264"/>
      <c r="J231" s="260"/>
      <c r="K231" s="260"/>
      <c r="L231" s="265"/>
      <c r="M231" s="266"/>
      <c r="N231" s="267"/>
      <c r="O231" s="267"/>
      <c r="P231" s="267"/>
      <c r="Q231" s="267"/>
      <c r="R231" s="267"/>
      <c r="S231" s="267"/>
      <c r="T231" s="26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9" t="s">
        <v>170</v>
      </c>
      <c r="AU231" s="269" t="s">
        <v>166</v>
      </c>
      <c r="AV231" s="15" t="s">
        <v>165</v>
      </c>
      <c r="AW231" s="15" t="s">
        <v>31</v>
      </c>
      <c r="AX231" s="15" t="s">
        <v>83</v>
      </c>
      <c r="AY231" s="269" t="s">
        <v>156</v>
      </c>
    </row>
    <row r="232" s="2" customFormat="1" ht="40.8" customHeight="1">
      <c r="A232" s="39"/>
      <c r="B232" s="40"/>
      <c r="C232" s="219" t="s">
        <v>219</v>
      </c>
      <c r="D232" s="219" t="s">
        <v>160</v>
      </c>
      <c r="E232" s="220" t="s">
        <v>220</v>
      </c>
      <c r="F232" s="221" t="s">
        <v>221</v>
      </c>
      <c r="G232" s="222" t="s">
        <v>186</v>
      </c>
      <c r="H232" s="223">
        <v>29.591000000000001</v>
      </c>
      <c r="I232" s="224"/>
      <c r="J232" s="225">
        <f>ROUND(I232*H232,2)</f>
        <v>0</v>
      </c>
      <c r="K232" s="221" t="s">
        <v>164</v>
      </c>
      <c r="L232" s="45"/>
      <c r="M232" s="226" t="s">
        <v>1</v>
      </c>
      <c r="N232" s="227" t="s">
        <v>40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165</v>
      </c>
      <c r="AT232" s="230" t="s">
        <v>160</v>
      </c>
      <c r="AU232" s="230" t="s">
        <v>166</v>
      </c>
      <c r="AY232" s="18" t="s">
        <v>156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83</v>
      </c>
      <c r="BK232" s="231">
        <f>ROUND(I232*H232,2)</f>
        <v>0</v>
      </c>
      <c r="BL232" s="18" t="s">
        <v>165</v>
      </c>
      <c r="BM232" s="230" t="s">
        <v>222</v>
      </c>
    </row>
    <row r="233" s="2" customFormat="1">
      <c r="A233" s="39"/>
      <c r="B233" s="40"/>
      <c r="C233" s="41"/>
      <c r="D233" s="232" t="s">
        <v>168</v>
      </c>
      <c r="E233" s="41"/>
      <c r="F233" s="233" t="s">
        <v>223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168</v>
      </c>
      <c r="AU233" s="18" t="s">
        <v>166</v>
      </c>
    </row>
    <row r="234" s="13" customFormat="1">
      <c r="A234" s="13"/>
      <c r="B234" s="237"/>
      <c r="C234" s="238"/>
      <c r="D234" s="239" t="s">
        <v>170</v>
      </c>
      <c r="E234" s="240" t="s">
        <v>1</v>
      </c>
      <c r="F234" s="241" t="s">
        <v>224</v>
      </c>
      <c r="G234" s="238"/>
      <c r="H234" s="240" t="s">
        <v>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170</v>
      </c>
      <c r="AU234" s="247" t="s">
        <v>166</v>
      </c>
      <c r="AV234" s="13" t="s">
        <v>83</v>
      </c>
      <c r="AW234" s="13" t="s">
        <v>31</v>
      </c>
      <c r="AX234" s="13" t="s">
        <v>75</v>
      </c>
      <c r="AY234" s="247" t="s">
        <v>156</v>
      </c>
    </row>
    <row r="235" s="14" customFormat="1">
      <c r="A235" s="14"/>
      <c r="B235" s="248"/>
      <c r="C235" s="249"/>
      <c r="D235" s="239" t="s">
        <v>170</v>
      </c>
      <c r="E235" s="250" t="s">
        <v>1</v>
      </c>
      <c r="F235" s="251" t="s">
        <v>225</v>
      </c>
      <c r="G235" s="249"/>
      <c r="H235" s="252">
        <v>11.483000000000001</v>
      </c>
      <c r="I235" s="253"/>
      <c r="J235" s="249"/>
      <c r="K235" s="249"/>
      <c r="L235" s="254"/>
      <c r="M235" s="255"/>
      <c r="N235" s="256"/>
      <c r="O235" s="256"/>
      <c r="P235" s="256"/>
      <c r="Q235" s="256"/>
      <c r="R235" s="256"/>
      <c r="S235" s="256"/>
      <c r="T235" s="25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8" t="s">
        <v>170</v>
      </c>
      <c r="AU235" s="258" t="s">
        <v>166</v>
      </c>
      <c r="AV235" s="14" t="s">
        <v>85</v>
      </c>
      <c r="AW235" s="14" t="s">
        <v>31</v>
      </c>
      <c r="AX235" s="14" t="s">
        <v>75</v>
      </c>
      <c r="AY235" s="258" t="s">
        <v>156</v>
      </c>
    </row>
    <row r="236" s="14" customFormat="1">
      <c r="A236" s="14"/>
      <c r="B236" s="248"/>
      <c r="C236" s="249"/>
      <c r="D236" s="239" t="s">
        <v>170</v>
      </c>
      <c r="E236" s="250" t="s">
        <v>1</v>
      </c>
      <c r="F236" s="251" t="s">
        <v>226</v>
      </c>
      <c r="G236" s="249"/>
      <c r="H236" s="252">
        <v>18.108000000000001</v>
      </c>
      <c r="I236" s="253"/>
      <c r="J236" s="249"/>
      <c r="K236" s="249"/>
      <c r="L236" s="254"/>
      <c r="M236" s="255"/>
      <c r="N236" s="256"/>
      <c r="O236" s="256"/>
      <c r="P236" s="256"/>
      <c r="Q236" s="256"/>
      <c r="R236" s="256"/>
      <c r="S236" s="256"/>
      <c r="T236" s="25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8" t="s">
        <v>170</v>
      </c>
      <c r="AU236" s="258" t="s">
        <v>166</v>
      </c>
      <c r="AV236" s="14" t="s">
        <v>85</v>
      </c>
      <c r="AW236" s="14" t="s">
        <v>31</v>
      </c>
      <c r="AX236" s="14" t="s">
        <v>75</v>
      </c>
      <c r="AY236" s="258" t="s">
        <v>156</v>
      </c>
    </row>
    <row r="237" s="15" customFormat="1">
      <c r="A237" s="15"/>
      <c r="B237" s="259"/>
      <c r="C237" s="260"/>
      <c r="D237" s="239" t="s">
        <v>170</v>
      </c>
      <c r="E237" s="261" t="s">
        <v>1</v>
      </c>
      <c r="F237" s="262" t="s">
        <v>176</v>
      </c>
      <c r="G237" s="260"/>
      <c r="H237" s="263">
        <v>29.591000000000001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9" t="s">
        <v>170</v>
      </c>
      <c r="AU237" s="269" t="s">
        <v>166</v>
      </c>
      <c r="AV237" s="15" t="s">
        <v>165</v>
      </c>
      <c r="AW237" s="15" t="s">
        <v>31</v>
      </c>
      <c r="AX237" s="15" t="s">
        <v>83</v>
      </c>
      <c r="AY237" s="269" t="s">
        <v>156</v>
      </c>
    </row>
    <row r="238" s="2" customFormat="1" ht="40.8" customHeight="1">
      <c r="A238" s="39"/>
      <c r="B238" s="40"/>
      <c r="C238" s="219" t="s">
        <v>227</v>
      </c>
      <c r="D238" s="219" t="s">
        <v>160</v>
      </c>
      <c r="E238" s="220" t="s">
        <v>228</v>
      </c>
      <c r="F238" s="221" t="s">
        <v>229</v>
      </c>
      <c r="G238" s="222" t="s">
        <v>186</v>
      </c>
      <c r="H238" s="223">
        <v>443.86500000000001</v>
      </c>
      <c r="I238" s="224"/>
      <c r="J238" s="225">
        <f>ROUND(I238*H238,2)</f>
        <v>0</v>
      </c>
      <c r="K238" s="221" t="s">
        <v>164</v>
      </c>
      <c r="L238" s="45"/>
      <c r="M238" s="226" t="s">
        <v>1</v>
      </c>
      <c r="N238" s="227" t="s">
        <v>40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165</v>
      </c>
      <c r="AT238" s="230" t="s">
        <v>160</v>
      </c>
      <c r="AU238" s="230" t="s">
        <v>166</v>
      </c>
      <c r="AY238" s="18" t="s">
        <v>156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83</v>
      </c>
      <c r="BK238" s="231">
        <f>ROUND(I238*H238,2)</f>
        <v>0</v>
      </c>
      <c r="BL238" s="18" t="s">
        <v>165</v>
      </c>
      <c r="BM238" s="230" t="s">
        <v>230</v>
      </c>
    </row>
    <row r="239" s="2" customFormat="1">
      <c r="A239" s="39"/>
      <c r="B239" s="40"/>
      <c r="C239" s="41"/>
      <c r="D239" s="232" t="s">
        <v>168</v>
      </c>
      <c r="E239" s="41"/>
      <c r="F239" s="233" t="s">
        <v>231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168</v>
      </c>
      <c r="AU239" s="18" t="s">
        <v>166</v>
      </c>
    </row>
    <row r="240" s="14" customFormat="1">
      <c r="A240" s="14"/>
      <c r="B240" s="248"/>
      <c r="C240" s="249"/>
      <c r="D240" s="239" t="s">
        <v>170</v>
      </c>
      <c r="E240" s="249"/>
      <c r="F240" s="251" t="s">
        <v>232</v>
      </c>
      <c r="G240" s="249"/>
      <c r="H240" s="252">
        <v>443.86500000000001</v>
      </c>
      <c r="I240" s="253"/>
      <c r="J240" s="249"/>
      <c r="K240" s="249"/>
      <c r="L240" s="254"/>
      <c r="M240" s="255"/>
      <c r="N240" s="256"/>
      <c r="O240" s="256"/>
      <c r="P240" s="256"/>
      <c r="Q240" s="256"/>
      <c r="R240" s="256"/>
      <c r="S240" s="256"/>
      <c r="T240" s="25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8" t="s">
        <v>170</v>
      </c>
      <c r="AU240" s="258" t="s">
        <v>166</v>
      </c>
      <c r="AV240" s="14" t="s">
        <v>85</v>
      </c>
      <c r="AW240" s="14" t="s">
        <v>4</v>
      </c>
      <c r="AX240" s="14" t="s">
        <v>83</v>
      </c>
      <c r="AY240" s="258" t="s">
        <v>156</v>
      </c>
    </row>
    <row r="241" s="2" customFormat="1" ht="40.8" customHeight="1">
      <c r="A241" s="39"/>
      <c r="B241" s="40"/>
      <c r="C241" s="219" t="s">
        <v>233</v>
      </c>
      <c r="D241" s="219" t="s">
        <v>160</v>
      </c>
      <c r="E241" s="220" t="s">
        <v>234</v>
      </c>
      <c r="F241" s="221" t="s">
        <v>235</v>
      </c>
      <c r="G241" s="222" t="s">
        <v>186</v>
      </c>
      <c r="H241" s="223">
        <v>15.582000000000001</v>
      </c>
      <c r="I241" s="224"/>
      <c r="J241" s="225">
        <f>ROUND(I241*H241,2)</f>
        <v>0</v>
      </c>
      <c r="K241" s="221" t="s">
        <v>164</v>
      </c>
      <c r="L241" s="45"/>
      <c r="M241" s="226" t="s">
        <v>1</v>
      </c>
      <c r="N241" s="227" t="s">
        <v>40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165</v>
      </c>
      <c r="AT241" s="230" t="s">
        <v>160</v>
      </c>
      <c r="AU241" s="230" t="s">
        <v>166</v>
      </c>
      <c r="AY241" s="18" t="s">
        <v>156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83</v>
      </c>
      <c r="BK241" s="231">
        <f>ROUND(I241*H241,2)</f>
        <v>0</v>
      </c>
      <c r="BL241" s="18" t="s">
        <v>165</v>
      </c>
      <c r="BM241" s="230" t="s">
        <v>236</v>
      </c>
    </row>
    <row r="242" s="2" customFormat="1">
      <c r="A242" s="39"/>
      <c r="B242" s="40"/>
      <c r="C242" s="41"/>
      <c r="D242" s="232" t="s">
        <v>168</v>
      </c>
      <c r="E242" s="41"/>
      <c r="F242" s="233" t="s">
        <v>237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168</v>
      </c>
      <c r="AU242" s="18" t="s">
        <v>166</v>
      </c>
    </row>
    <row r="243" s="13" customFormat="1">
      <c r="A243" s="13"/>
      <c r="B243" s="237"/>
      <c r="C243" s="238"/>
      <c r="D243" s="239" t="s">
        <v>170</v>
      </c>
      <c r="E243" s="240" t="s">
        <v>1</v>
      </c>
      <c r="F243" s="241" t="s">
        <v>171</v>
      </c>
      <c r="G243" s="238"/>
      <c r="H243" s="240" t="s">
        <v>1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7" t="s">
        <v>170</v>
      </c>
      <c r="AU243" s="247" t="s">
        <v>166</v>
      </c>
      <c r="AV243" s="13" t="s">
        <v>83</v>
      </c>
      <c r="AW243" s="13" t="s">
        <v>31</v>
      </c>
      <c r="AX243" s="13" t="s">
        <v>75</v>
      </c>
      <c r="AY243" s="247" t="s">
        <v>156</v>
      </c>
    </row>
    <row r="244" s="13" customFormat="1">
      <c r="A244" s="13"/>
      <c r="B244" s="237"/>
      <c r="C244" s="238"/>
      <c r="D244" s="239" t="s">
        <v>170</v>
      </c>
      <c r="E244" s="240" t="s">
        <v>1</v>
      </c>
      <c r="F244" s="241" t="s">
        <v>172</v>
      </c>
      <c r="G244" s="238"/>
      <c r="H244" s="240" t="s">
        <v>1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170</v>
      </c>
      <c r="AU244" s="247" t="s">
        <v>166</v>
      </c>
      <c r="AV244" s="13" t="s">
        <v>83</v>
      </c>
      <c r="AW244" s="13" t="s">
        <v>31</v>
      </c>
      <c r="AX244" s="13" t="s">
        <v>75</v>
      </c>
      <c r="AY244" s="247" t="s">
        <v>156</v>
      </c>
    </row>
    <row r="245" s="13" customFormat="1">
      <c r="A245" s="13"/>
      <c r="B245" s="237"/>
      <c r="C245" s="238"/>
      <c r="D245" s="239" t="s">
        <v>170</v>
      </c>
      <c r="E245" s="240" t="s">
        <v>1</v>
      </c>
      <c r="F245" s="241" t="s">
        <v>173</v>
      </c>
      <c r="G245" s="238"/>
      <c r="H245" s="240" t="s">
        <v>1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170</v>
      </c>
      <c r="AU245" s="247" t="s">
        <v>166</v>
      </c>
      <c r="AV245" s="13" t="s">
        <v>83</v>
      </c>
      <c r="AW245" s="13" t="s">
        <v>31</v>
      </c>
      <c r="AX245" s="13" t="s">
        <v>75</v>
      </c>
      <c r="AY245" s="247" t="s">
        <v>156</v>
      </c>
    </row>
    <row r="246" s="13" customFormat="1">
      <c r="A246" s="13"/>
      <c r="B246" s="237"/>
      <c r="C246" s="238"/>
      <c r="D246" s="239" t="s">
        <v>170</v>
      </c>
      <c r="E246" s="240" t="s">
        <v>1</v>
      </c>
      <c r="F246" s="241" t="s">
        <v>238</v>
      </c>
      <c r="G246" s="238"/>
      <c r="H246" s="240" t="s">
        <v>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170</v>
      </c>
      <c r="AU246" s="247" t="s">
        <v>166</v>
      </c>
      <c r="AV246" s="13" t="s">
        <v>83</v>
      </c>
      <c r="AW246" s="13" t="s">
        <v>31</v>
      </c>
      <c r="AX246" s="13" t="s">
        <v>75</v>
      </c>
      <c r="AY246" s="247" t="s">
        <v>156</v>
      </c>
    </row>
    <row r="247" s="13" customFormat="1">
      <c r="A247" s="13"/>
      <c r="B247" s="237"/>
      <c r="C247" s="238"/>
      <c r="D247" s="239" t="s">
        <v>170</v>
      </c>
      <c r="E247" s="240" t="s">
        <v>1</v>
      </c>
      <c r="F247" s="241" t="s">
        <v>239</v>
      </c>
      <c r="G247" s="238"/>
      <c r="H247" s="240" t="s">
        <v>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170</v>
      </c>
      <c r="AU247" s="247" t="s">
        <v>166</v>
      </c>
      <c r="AV247" s="13" t="s">
        <v>83</v>
      </c>
      <c r="AW247" s="13" t="s">
        <v>31</v>
      </c>
      <c r="AX247" s="13" t="s">
        <v>75</v>
      </c>
      <c r="AY247" s="247" t="s">
        <v>156</v>
      </c>
    </row>
    <row r="248" s="13" customFormat="1">
      <c r="A248" s="13"/>
      <c r="B248" s="237"/>
      <c r="C248" s="238"/>
      <c r="D248" s="239" t="s">
        <v>170</v>
      </c>
      <c r="E248" s="240" t="s">
        <v>1</v>
      </c>
      <c r="F248" s="241" t="s">
        <v>240</v>
      </c>
      <c r="G248" s="238"/>
      <c r="H248" s="240" t="s">
        <v>1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170</v>
      </c>
      <c r="AU248" s="247" t="s">
        <v>166</v>
      </c>
      <c r="AV248" s="13" t="s">
        <v>83</v>
      </c>
      <c r="AW248" s="13" t="s">
        <v>31</v>
      </c>
      <c r="AX248" s="13" t="s">
        <v>75</v>
      </c>
      <c r="AY248" s="247" t="s">
        <v>156</v>
      </c>
    </row>
    <row r="249" s="13" customFormat="1">
      <c r="A249" s="13"/>
      <c r="B249" s="237"/>
      <c r="C249" s="238"/>
      <c r="D249" s="239" t="s">
        <v>170</v>
      </c>
      <c r="E249" s="240" t="s">
        <v>1</v>
      </c>
      <c r="F249" s="241" t="s">
        <v>173</v>
      </c>
      <c r="G249" s="238"/>
      <c r="H249" s="240" t="s">
        <v>1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170</v>
      </c>
      <c r="AU249" s="247" t="s">
        <v>166</v>
      </c>
      <c r="AV249" s="13" t="s">
        <v>83</v>
      </c>
      <c r="AW249" s="13" t="s">
        <v>31</v>
      </c>
      <c r="AX249" s="13" t="s">
        <v>75</v>
      </c>
      <c r="AY249" s="247" t="s">
        <v>156</v>
      </c>
    </row>
    <row r="250" s="14" customFormat="1">
      <c r="A250" s="14"/>
      <c r="B250" s="248"/>
      <c r="C250" s="249"/>
      <c r="D250" s="239" t="s">
        <v>170</v>
      </c>
      <c r="E250" s="250" t="s">
        <v>1</v>
      </c>
      <c r="F250" s="251" t="s">
        <v>241</v>
      </c>
      <c r="G250" s="249"/>
      <c r="H250" s="252">
        <v>6.5279999999999996</v>
      </c>
      <c r="I250" s="253"/>
      <c r="J250" s="249"/>
      <c r="K250" s="249"/>
      <c r="L250" s="254"/>
      <c r="M250" s="255"/>
      <c r="N250" s="256"/>
      <c r="O250" s="256"/>
      <c r="P250" s="256"/>
      <c r="Q250" s="256"/>
      <c r="R250" s="256"/>
      <c r="S250" s="256"/>
      <c r="T250" s="25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8" t="s">
        <v>170</v>
      </c>
      <c r="AU250" s="258" t="s">
        <v>166</v>
      </c>
      <c r="AV250" s="14" t="s">
        <v>85</v>
      </c>
      <c r="AW250" s="14" t="s">
        <v>31</v>
      </c>
      <c r="AX250" s="14" t="s">
        <v>75</v>
      </c>
      <c r="AY250" s="258" t="s">
        <v>156</v>
      </c>
    </row>
    <row r="251" s="16" customFormat="1">
      <c r="A251" s="16"/>
      <c r="B251" s="270"/>
      <c r="C251" s="271"/>
      <c r="D251" s="239" t="s">
        <v>170</v>
      </c>
      <c r="E251" s="272" t="s">
        <v>1</v>
      </c>
      <c r="F251" s="273" t="s">
        <v>242</v>
      </c>
      <c r="G251" s="271"/>
      <c r="H251" s="274">
        <v>6.5279999999999996</v>
      </c>
      <c r="I251" s="275"/>
      <c r="J251" s="271"/>
      <c r="K251" s="271"/>
      <c r="L251" s="276"/>
      <c r="M251" s="277"/>
      <c r="N251" s="278"/>
      <c r="O251" s="278"/>
      <c r="P251" s="278"/>
      <c r="Q251" s="278"/>
      <c r="R251" s="278"/>
      <c r="S251" s="278"/>
      <c r="T251" s="279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80" t="s">
        <v>170</v>
      </c>
      <c r="AU251" s="280" t="s">
        <v>166</v>
      </c>
      <c r="AV251" s="16" t="s">
        <v>166</v>
      </c>
      <c r="AW251" s="16" t="s">
        <v>31</v>
      </c>
      <c r="AX251" s="16" t="s">
        <v>75</v>
      </c>
      <c r="AY251" s="280" t="s">
        <v>156</v>
      </c>
    </row>
    <row r="252" s="13" customFormat="1">
      <c r="A252" s="13"/>
      <c r="B252" s="237"/>
      <c r="C252" s="238"/>
      <c r="D252" s="239" t="s">
        <v>170</v>
      </c>
      <c r="E252" s="240" t="s">
        <v>1</v>
      </c>
      <c r="F252" s="241" t="s">
        <v>243</v>
      </c>
      <c r="G252" s="238"/>
      <c r="H252" s="240" t="s">
        <v>1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7" t="s">
        <v>170</v>
      </c>
      <c r="AU252" s="247" t="s">
        <v>166</v>
      </c>
      <c r="AV252" s="13" t="s">
        <v>83</v>
      </c>
      <c r="AW252" s="13" t="s">
        <v>31</v>
      </c>
      <c r="AX252" s="13" t="s">
        <v>75</v>
      </c>
      <c r="AY252" s="247" t="s">
        <v>156</v>
      </c>
    </row>
    <row r="253" s="13" customFormat="1">
      <c r="A253" s="13"/>
      <c r="B253" s="237"/>
      <c r="C253" s="238"/>
      <c r="D253" s="239" t="s">
        <v>170</v>
      </c>
      <c r="E253" s="240" t="s">
        <v>1</v>
      </c>
      <c r="F253" s="241" t="s">
        <v>240</v>
      </c>
      <c r="G253" s="238"/>
      <c r="H253" s="240" t="s">
        <v>1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7" t="s">
        <v>170</v>
      </c>
      <c r="AU253" s="247" t="s">
        <v>166</v>
      </c>
      <c r="AV253" s="13" t="s">
        <v>83</v>
      </c>
      <c r="AW253" s="13" t="s">
        <v>31</v>
      </c>
      <c r="AX253" s="13" t="s">
        <v>75</v>
      </c>
      <c r="AY253" s="247" t="s">
        <v>156</v>
      </c>
    </row>
    <row r="254" s="14" customFormat="1">
      <c r="A254" s="14"/>
      <c r="B254" s="248"/>
      <c r="C254" s="249"/>
      <c r="D254" s="239" t="s">
        <v>170</v>
      </c>
      <c r="E254" s="250" t="s">
        <v>1</v>
      </c>
      <c r="F254" s="251" t="s">
        <v>244</v>
      </c>
      <c r="G254" s="249"/>
      <c r="H254" s="252">
        <v>9.0540000000000003</v>
      </c>
      <c r="I254" s="253"/>
      <c r="J254" s="249"/>
      <c r="K254" s="249"/>
      <c r="L254" s="254"/>
      <c r="M254" s="255"/>
      <c r="N254" s="256"/>
      <c r="O254" s="256"/>
      <c r="P254" s="256"/>
      <c r="Q254" s="256"/>
      <c r="R254" s="256"/>
      <c r="S254" s="256"/>
      <c r="T254" s="25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8" t="s">
        <v>170</v>
      </c>
      <c r="AU254" s="258" t="s">
        <v>166</v>
      </c>
      <c r="AV254" s="14" t="s">
        <v>85</v>
      </c>
      <c r="AW254" s="14" t="s">
        <v>31</v>
      </c>
      <c r="AX254" s="14" t="s">
        <v>75</v>
      </c>
      <c r="AY254" s="258" t="s">
        <v>156</v>
      </c>
    </row>
    <row r="255" s="16" customFormat="1">
      <c r="A255" s="16"/>
      <c r="B255" s="270"/>
      <c r="C255" s="271"/>
      <c r="D255" s="239" t="s">
        <v>170</v>
      </c>
      <c r="E255" s="272" t="s">
        <v>1</v>
      </c>
      <c r="F255" s="273" t="s">
        <v>242</v>
      </c>
      <c r="G255" s="271"/>
      <c r="H255" s="274">
        <v>9.0540000000000003</v>
      </c>
      <c r="I255" s="275"/>
      <c r="J255" s="271"/>
      <c r="K255" s="271"/>
      <c r="L255" s="276"/>
      <c r="M255" s="277"/>
      <c r="N255" s="278"/>
      <c r="O255" s="278"/>
      <c r="P255" s="278"/>
      <c r="Q255" s="278"/>
      <c r="R255" s="278"/>
      <c r="S255" s="278"/>
      <c r="T255" s="279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80" t="s">
        <v>170</v>
      </c>
      <c r="AU255" s="280" t="s">
        <v>166</v>
      </c>
      <c r="AV255" s="16" t="s">
        <v>166</v>
      </c>
      <c r="AW255" s="16" t="s">
        <v>31</v>
      </c>
      <c r="AX255" s="16" t="s">
        <v>75</v>
      </c>
      <c r="AY255" s="280" t="s">
        <v>156</v>
      </c>
    </row>
    <row r="256" s="15" customFormat="1">
      <c r="A256" s="15"/>
      <c r="B256" s="259"/>
      <c r="C256" s="260"/>
      <c r="D256" s="239" t="s">
        <v>170</v>
      </c>
      <c r="E256" s="261" t="s">
        <v>1</v>
      </c>
      <c r="F256" s="262" t="s">
        <v>176</v>
      </c>
      <c r="G256" s="260"/>
      <c r="H256" s="263">
        <v>15.582000000000001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9" t="s">
        <v>170</v>
      </c>
      <c r="AU256" s="269" t="s">
        <v>166</v>
      </c>
      <c r="AV256" s="15" t="s">
        <v>165</v>
      </c>
      <c r="AW256" s="15" t="s">
        <v>31</v>
      </c>
      <c r="AX256" s="15" t="s">
        <v>83</v>
      </c>
      <c r="AY256" s="269" t="s">
        <v>156</v>
      </c>
    </row>
    <row r="257" s="2" customFormat="1" ht="40.8" customHeight="1">
      <c r="A257" s="39"/>
      <c r="B257" s="40"/>
      <c r="C257" s="219" t="s">
        <v>158</v>
      </c>
      <c r="D257" s="219" t="s">
        <v>160</v>
      </c>
      <c r="E257" s="220" t="s">
        <v>245</v>
      </c>
      <c r="F257" s="221" t="s">
        <v>246</v>
      </c>
      <c r="G257" s="222" t="s">
        <v>186</v>
      </c>
      <c r="H257" s="223">
        <v>15.582000000000001</v>
      </c>
      <c r="I257" s="224"/>
      <c r="J257" s="225">
        <f>ROUND(I257*H257,2)</f>
        <v>0</v>
      </c>
      <c r="K257" s="221" t="s">
        <v>164</v>
      </c>
      <c r="L257" s="45"/>
      <c r="M257" s="226" t="s">
        <v>1</v>
      </c>
      <c r="N257" s="227" t="s">
        <v>40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165</v>
      </c>
      <c r="AT257" s="230" t="s">
        <v>160</v>
      </c>
      <c r="AU257" s="230" t="s">
        <v>166</v>
      </c>
      <c r="AY257" s="18" t="s">
        <v>156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83</v>
      </c>
      <c r="BK257" s="231">
        <f>ROUND(I257*H257,2)</f>
        <v>0</v>
      </c>
      <c r="BL257" s="18" t="s">
        <v>165</v>
      </c>
      <c r="BM257" s="230" t="s">
        <v>247</v>
      </c>
    </row>
    <row r="258" s="2" customFormat="1">
      <c r="A258" s="39"/>
      <c r="B258" s="40"/>
      <c r="C258" s="41"/>
      <c r="D258" s="232" t="s">
        <v>168</v>
      </c>
      <c r="E258" s="41"/>
      <c r="F258" s="233" t="s">
        <v>248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168</v>
      </c>
      <c r="AU258" s="18" t="s">
        <v>166</v>
      </c>
    </row>
    <row r="259" s="2" customFormat="1" ht="26.4" customHeight="1">
      <c r="A259" s="39"/>
      <c r="B259" s="40"/>
      <c r="C259" s="219" t="s">
        <v>7</v>
      </c>
      <c r="D259" s="219" t="s">
        <v>160</v>
      </c>
      <c r="E259" s="220" t="s">
        <v>249</v>
      </c>
      <c r="F259" s="221" t="s">
        <v>250</v>
      </c>
      <c r="G259" s="222" t="s">
        <v>186</v>
      </c>
      <c r="H259" s="223">
        <v>36.216000000000001</v>
      </c>
      <c r="I259" s="224"/>
      <c r="J259" s="225">
        <f>ROUND(I259*H259,2)</f>
        <v>0</v>
      </c>
      <c r="K259" s="221" t="s">
        <v>164</v>
      </c>
      <c r="L259" s="45"/>
      <c r="M259" s="226" t="s">
        <v>1</v>
      </c>
      <c r="N259" s="227" t="s">
        <v>40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165</v>
      </c>
      <c r="AT259" s="230" t="s">
        <v>160</v>
      </c>
      <c r="AU259" s="230" t="s">
        <v>166</v>
      </c>
      <c r="AY259" s="18" t="s">
        <v>156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83</v>
      </c>
      <c r="BK259" s="231">
        <f>ROUND(I259*H259,2)</f>
        <v>0</v>
      </c>
      <c r="BL259" s="18" t="s">
        <v>165</v>
      </c>
      <c r="BM259" s="230" t="s">
        <v>251</v>
      </c>
    </row>
    <row r="260" s="2" customFormat="1">
      <c r="A260" s="39"/>
      <c r="B260" s="40"/>
      <c r="C260" s="41"/>
      <c r="D260" s="232" t="s">
        <v>168</v>
      </c>
      <c r="E260" s="41"/>
      <c r="F260" s="233" t="s">
        <v>252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168</v>
      </c>
      <c r="AU260" s="18" t="s">
        <v>166</v>
      </c>
    </row>
    <row r="261" s="13" customFormat="1">
      <c r="A261" s="13"/>
      <c r="B261" s="237"/>
      <c r="C261" s="238"/>
      <c r="D261" s="239" t="s">
        <v>170</v>
      </c>
      <c r="E261" s="240" t="s">
        <v>1</v>
      </c>
      <c r="F261" s="241" t="s">
        <v>253</v>
      </c>
      <c r="G261" s="238"/>
      <c r="H261" s="240" t="s">
        <v>1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170</v>
      </c>
      <c r="AU261" s="247" t="s">
        <v>166</v>
      </c>
      <c r="AV261" s="13" t="s">
        <v>83</v>
      </c>
      <c r="AW261" s="13" t="s">
        <v>31</v>
      </c>
      <c r="AX261" s="13" t="s">
        <v>75</v>
      </c>
      <c r="AY261" s="247" t="s">
        <v>156</v>
      </c>
    </row>
    <row r="262" s="14" customFormat="1">
      <c r="A262" s="14"/>
      <c r="B262" s="248"/>
      <c r="C262" s="249"/>
      <c r="D262" s="239" t="s">
        <v>170</v>
      </c>
      <c r="E262" s="250" t="s">
        <v>1</v>
      </c>
      <c r="F262" s="251" t="s">
        <v>254</v>
      </c>
      <c r="G262" s="249"/>
      <c r="H262" s="252">
        <v>36.216000000000001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8" t="s">
        <v>170</v>
      </c>
      <c r="AU262" s="258" t="s">
        <v>166</v>
      </c>
      <c r="AV262" s="14" t="s">
        <v>85</v>
      </c>
      <c r="AW262" s="14" t="s">
        <v>31</v>
      </c>
      <c r="AX262" s="14" t="s">
        <v>75</v>
      </c>
      <c r="AY262" s="258" t="s">
        <v>156</v>
      </c>
    </row>
    <row r="263" s="15" customFormat="1">
      <c r="A263" s="15"/>
      <c r="B263" s="259"/>
      <c r="C263" s="260"/>
      <c r="D263" s="239" t="s">
        <v>170</v>
      </c>
      <c r="E263" s="261" t="s">
        <v>1</v>
      </c>
      <c r="F263" s="262" t="s">
        <v>176</v>
      </c>
      <c r="G263" s="260"/>
      <c r="H263" s="263">
        <v>36.216000000000001</v>
      </c>
      <c r="I263" s="264"/>
      <c r="J263" s="260"/>
      <c r="K263" s="260"/>
      <c r="L263" s="265"/>
      <c r="M263" s="266"/>
      <c r="N263" s="267"/>
      <c r="O263" s="267"/>
      <c r="P263" s="267"/>
      <c r="Q263" s="267"/>
      <c r="R263" s="267"/>
      <c r="S263" s="267"/>
      <c r="T263" s="268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9" t="s">
        <v>170</v>
      </c>
      <c r="AU263" s="269" t="s">
        <v>166</v>
      </c>
      <c r="AV263" s="15" t="s">
        <v>165</v>
      </c>
      <c r="AW263" s="15" t="s">
        <v>31</v>
      </c>
      <c r="AX263" s="15" t="s">
        <v>83</v>
      </c>
      <c r="AY263" s="269" t="s">
        <v>156</v>
      </c>
    </row>
    <row r="264" s="12" customFormat="1" ht="20.88" customHeight="1">
      <c r="A264" s="12"/>
      <c r="B264" s="203"/>
      <c r="C264" s="204"/>
      <c r="D264" s="205" t="s">
        <v>74</v>
      </c>
      <c r="E264" s="217" t="s">
        <v>255</v>
      </c>
      <c r="F264" s="217" t="s">
        <v>256</v>
      </c>
      <c r="G264" s="204"/>
      <c r="H264" s="204"/>
      <c r="I264" s="207"/>
      <c r="J264" s="218">
        <f>BK264</f>
        <v>0</v>
      </c>
      <c r="K264" s="204"/>
      <c r="L264" s="209"/>
      <c r="M264" s="210"/>
      <c r="N264" s="211"/>
      <c r="O264" s="211"/>
      <c r="P264" s="212">
        <f>SUM(P265:P309)</f>
        <v>0</v>
      </c>
      <c r="Q264" s="211"/>
      <c r="R264" s="212">
        <f>SUM(R265:R309)</f>
        <v>8.7750000000000004</v>
      </c>
      <c r="S264" s="211"/>
      <c r="T264" s="213">
        <f>SUM(T265:T309)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83</v>
      </c>
      <c r="AT264" s="215" t="s">
        <v>74</v>
      </c>
      <c r="AU264" s="215" t="s">
        <v>85</v>
      </c>
      <c r="AY264" s="214" t="s">
        <v>156</v>
      </c>
      <c r="BK264" s="216">
        <f>SUM(BK265:BK309)</f>
        <v>0</v>
      </c>
    </row>
    <row r="265" s="2" customFormat="1" ht="36" customHeight="1">
      <c r="A265" s="39"/>
      <c r="B265" s="40"/>
      <c r="C265" s="219" t="s">
        <v>182</v>
      </c>
      <c r="D265" s="219" t="s">
        <v>160</v>
      </c>
      <c r="E265" s="220" t="s">
        <v>257</v>
      </c>
      <c r="F265" s="221" t="s">
        <v>258</v>
      </c>
      <c r="G265" s="222" t="s">
        <v>259</v>
      </c>
      <c r="H265" s="223">
        <v>54.588999999999999</v>
      </c>
      <c r="I265" s="224"/>
      <c r="J265" s="225">
        <f>ROUND(I265*H265,2)</f>
        <v>0</v>
      </c>
      <c r="K265" s="221" t="s">
        <v>164</v>
      </c>
      <c r="L265" s="45"/>
      <c r="M265" s="226" t="s">
        <v>1</v>
      </c>
      <c r="N265" s="227" t="s">
        <v>40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165</v>
      </c>
      <c r="AT265" s="230" t="s">
        <v>160</v>
      </c>
      <c r="AU265" s="230" t="s">
        <v>166</v>
      </c>
      <c r="AY265" s="18" t="s">
        <v>156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83</v>
      </c>
      <c r="BK265" s="231">
        <f>ROUND(I265*H265,2)</f>
        <v>0</v>
      </c>
      <c r="BL265" s="18" t="s">
        <v>165</v>
      </c>
      <c r="BM265" s="230" t="s">
        <v>260</v>
      </c>
    </row>
    <row r="266" s="2" customFormat="1">
      <c r="A266" s="39"/>
      <c r="B266" s="40"/>
      <c r="C266" s="41"/>
      <c r="D266" s="232" t="s">
        <v>168</v>
      </c>
      <c r="E266" s="41"/>
      <c r="F266" s="233" t="s">
        <v>261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168</v>
      </c>
      <c r="AU266" s="18" t="s">
        <v>166</v>
      </c>
    </row>
    <row r="267" s="14" customFormat="1">
      <c r="A267" s="14"/>
      <c r="B267" s="248"/>
      <c r="C267" s="249"/>
      <c r="D267" s="239" t="s">
        <v>170</v>
      </c>
      <c r="E267" s="250" t="s">
        <v>1</v>
      </c>
      <c r="F267" s="251" t="s">
        <v>262</v>
      </c>
      <c r="G267" s="249"/>
      <c r="H267" s="252">
        <v>18.373000000000001</v>
      </c>
      <c r="I267" s="253"/>
      <c r="J267" s="249"/>
      <c r="K267" s="249"/>
      <c r="L267" s="254"/>
      <c r="M267" s="255"/>
      <c r="N267" s="256"/>
      <c r="O267" s="256"/>
      <c r="P267" s="256"/>
      <c r="Q267" s="256"/>
      <c r="R267" s="256"/>
      <c r="S267" s="256"/>
      <c r="T267" s="25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8" t="s">
        <v>170</v>
      </c>
      <c r="AU267" s="258" t="s">
        <v>166</v>
      </c>
      <c r="AV267" s="14" t="s">
        <v>85</v>
      </c>
      <c r="AW267" s="14" t="s">
        <v>31</v>
      </c>
      <c r="AX267" s="14" t="s">
        <v>75</v>
      </c>
      <c r="AY267" s="258" t="s">
        <v>156</v>
      </c>
    </row>
    <row r="268" s="14" customFormat="1">
      <c r="A268" s="14"/>
      <c r="B268" s="248"/>
      <c r="C268" s="249"/>
      <c r="D268" s="239" t="s">
        <v>170</v>
      </c>
      <c r="E268" s="250" t="s">
        <v>1</v>
      </c>
      <c r="F268" s="251" t="s">
        <v>263</v>
      </c>
      <c r="G268" s="249"/>
      <c r="H268" s="252">
        <v>36.216000000000001</v>
      </c>
      <c r="I268" s="253"/>
      <c r="J268" s="249"/>
      <c r="K268" s="249"/>
      <c r="L268" s="254"/>
      <c r="M268" s="255"/>
      <c r="N268" s="256"/>
      <c r="O268" s="256"/>
      <c r="P268" s="256"/>
      <c r="Q268" s="256"/>
      <c r="R268" s="256"/>
      <c r="S268" s="256"/>
      <c r="T268" s="25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8" t="s">
        <v>170</v>
      </c>
      <c r="AU268" s="258" t="s">
        <v>166</v>
      </c>
      <c r="AV268" s="14" t="s">
        <v>85</v>
      </c>
      <c r="AW268" s="14" t="s">
        <v>31</v>
      </c>
      <c r="AX268" s="14" t="s">
        <v>75</v>
      </c>
      <c r="AY268" s="258" t="s">
        <v>156</v>
      </c>
    </row>
    <row r="269" s="15" customFormat="1">
      <c r="A269" s="15"/>
      <c r="B269" s="259"/>
      <c r="C269" s="260"/>
      <c r="D269" s="239" t="s">
        <v>170</v>
      </c>
      <c r="E269" s="261" t="s">
        <v>1</v>
      </c>
      <c r="F269" s="262" t="s">
        <v>176</v>
      </c>
      <c r="G269" s="260"/>
      <c r="H269" s="263">
        <v>54.588999999999999</v>
      </c>
      <c r="I269" s="264"/>
      <c r="J269" s="260"/>
      <c r="K269" s="260"/>
      <c r="L269" s="265"/>
      <c r="M269" s="266"/>
      <c r="N269" s="267"/>
      <c r="O269" s="267"/>
      <c r="P269" s="267"/>
      <c r="Q269" s="267"/>
      <c r="R269" s="267"/>
      <c r="S269" s="267"/>
      <c r="T269" s="268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9" t="s">
        <v>170</v>
      </c>
      <c r="AU269" s="269" t="s">
        <v>166</v>
      </c>
      <c r="AV269" s="15" t="s">
        <v>165</v>
      </c>
      <c r="AW269" s="15" t="s">
        <v>31</v>
      </c>
      <c r="AX269" s="15" t="s">
        <v>83</v>
      </c>
      <c r="AY269" s="269" t="s">
        <v>156</v>
      </c>
    </row>
    <row r="270" s="2" customFormat="1" ht="16.5" customHeight="1">
      <c r="A270" s="39"/>
      <c r="B270" s="40"/>
      <c r="C270" s="219" t="s">
        <v>264</v>
      </c>
      <c r="D270" s="219" t="s">
        <v>160</v>
      </c>
      <c r="E270" s="220" t="s">
        <v>265</v>
      </c>
      <c r="F270" s="221" t="s">
        <v>266</v>
      </c>
      <c r="G270" s="222" t="s">
        <v>186</v>
      </c>
      <c r="H270" s="223">
        <v>65.807000000000002</v>
      </c>
      <c r="I270" s="224"/>
      <c r="J270" s="225">
        <f>ROUND(I270*H270,2)</f>
        <v>0</v>
      </c>
      <c r="K270" s="221" t="s">
        <v>164</v>
      </c>
      <c r="L270" s="45"/>
      <c r="M270" s="226" t="s">
        <v>1</v>
      </c>
      <c r="N270" s="227" t="s">
        <v>40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165</v>
      </c>
      <c r="AT270" s="230" t="s">
        <v>160</v>
      </c>
      <c r="AU270" s="230" t="s">
        <v>166</v>
      </c>
      <c r="AY270" s="18" t="s">
        <v>156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83</v>
      </c>
      <c r="BK270" s="231">
        <f>ROUND(I270*H270,2)</f>
        <v>0</v>
      </c>
      <c r="BL270" s="18" t="s">
        <v>165</v>
      </c>
      <c r="BM270" s="230" t="s">
        <v>267</v>
      </c>
    </row>
    <row r="271" s="2" customFormat="1">
      <c r="A271" s="39"/>
      <c r="B271" s="40"/>
      <c r="C271" s="41"/>
      <c r="D271" s="232" t="s">
        <v>168</v>
      </c>
      <c r="E271" s="41"/>
      <c r="F271" s="233" t="s">
        <v>268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168</v>
      </c>
      <c r="AU271" s="18" t="s">
        <v>166</v>
      </c>
    </row>
    <row r="272" s="13" customFormat="1">
      <c r="A272" s="13"/>
      <c r="B272" s="237"/>
      <c r="C272" s="238"/>
      <c r="D272" s="239" t="s">
        <v>170</v>
      </c>
      <c r="E272" s="240" t="s">
        <v>1</v>
      </c>
      <c r="F272" s="241" t="s">
        <v>269</v>
      </c>
      <c r="G272" s="238"/>
      <c r="H272" s="240" t="s">
        <v>1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7" t="s">
        <v>170</v>
      </c>
      <c r="AU272" s="247" t="s">
        <v>166</v>
      </c>
      <c r="AV272" s="13" t="s">
        <v>83</v>
      </c>
      <c r="AW272" s="13" t="s">
        <v>31</v>
      </c>
      <c r="AX272" s="13" t="s">
        <v>75</v>
      </c>
      <c r="AY272" s="247" t="s">
        <v>156</v>
      </c>
    </row>
    <row r="273" s="14" customFormat="1">
      <c r="A273" s="14"/>
      <c r="B273" s="248"/>
      <c r="C273" s="249"/>
      <c r="D273" s="239" t="s">
        <v>170</v>
      </c>
      <c r="E273" s="250" t="s">
        <v>1</v>
      </c>
      <c r="F273" s="251" t="s">
        <v>270</v>
      </c>
      <c r="G273" s="249"/>
      <c r="H273" s="252">
        <v>9.0540000000000003</v>
      </c>
      <c r="I273" s="253"/>
      <c r="J273" s="249"/>
      <c r="K273" s="249"/>
      <c r="L273" s="254"/>
      <c r="M273" s="255"/>
      <c r="N273" s="256"/>
      <c r="O273" s="256"/>
      <c r="P273" s="256"/>
      <c r="Q273" s="256"/>
      <c r="R273" s="256"/>
      <c r="S273" s="256"/>
      <c r="T273" s="25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8" t="s">
        <v>170</v>
      </c>
      <c r="AU273" s="258" t="s">
        <v>166</v>
      </c>
      <c r="AV273" s="14" t="s">
        <v>85</v>
      </c>
      <c r="AW273" s="14" t="s">
        <v>31</v>
      </c>
      <c r="AX273" s="14" t="s">
        <v>75</v>
      </c>
      <c r="AY273" s="258" t="s">
        <v>156</v>
      </c>
    </row>
    <row r="274" s="14" customFormat="1">
      <c r="A274" s="14"/>
      <c r="B274" s="248"/>
      <c r="C274" s="249"/>
      <c r="D274" s="239" t="s">
        <v>170</v>
      </c>
      <c r="E274" s="250" t="s">
        <v>1</v>
      </c>
      <c r="F274" s="251" t="s">
        <v>271</v>
      </c>
      <c r="G274" s="249"/>
      <c r="H274" s="252">
        <v>27.161999999999999</v>
      </c>
      <c r="I274" s="253"/>
      <c r="J274" s="249"/>
      <c r="K274" s="249"/>
      <c r="L274" s="254"/>
      <c r="M274" s="255"/>
      <c r="N274" s="256"/>
      <c r="O274" s="256"/>
      <c r="P274" s="256"/>
      <c r="Q274" s="256"/>
      <c r="R274" s="256"/>
      <c r="S274" s="256"/>
      <c r="T274" s="25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8" t="s">
        <v>170</v>
      </c>
      <c r="AU274" s="258" t="s">
        <v>166</v>
      </c>
      <c r="AV274" s="14" t="s">
        <v>85</v>
      </c>
      <c r="AW274" s="14" t="s">
        <v>31</v>
      </c>
      <c r="AX274" s="14" t="s">
        <v>75</v>
      </c>
      <c r="AY274" s="258" t="s">
        <v>156</v>
      </c>
    </row>
    <row r="275" s="16" customFormat="1">
      <c r="A275" s="16"/>
      <c r="B275" s="270"/>
      <c r="C275" s="271"/>
      <c r="D275" s="239" t="s">
        <v>170</v>
      </c>
      <c r="E275" s="272" t="s">
        <v>1</v>
      </c>
      <c r="F275" s="273" t="s">
        <v>242</v>
      </c>
      <c r="G275" s="271"/>
      <c r="H275" s="274">
        <v>36.216000000000001</v>
      </c>
      <c r="I275" s="275"/>
      <c r="J275" s="271"/>
      <c r="K275" s="271"/>
      <c r="L275" s="276"/>
      <c r="M275" s="277"/>
      <c r="N275" s="278"/>
      <c r="O275" s="278"/>
      <c r="P275" s="278"/>
      <c r="Q275" s="278"/>
      <c r="R275" s="278"/>
      <c r="S275" s="278"/>
      <c r="T275" s="279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T275" s="280" t="s">
        <v>170</v>
      </c>
      <c r="AU275" s="280" t="s">
        <v>166</v>
      </c>
      <c r="AV275" s="16" t="s">
        <v>166</v>
      </c>
      <c r="AW275" s="16" t="s">
        <v>31</v>
      </c>
      <c r="AX275" s="16" t="s">
        <v>75</v>
      </c>
      <c r="AY275" s="280" t="s">
        <v>156</v>
      </c>
    </row>
    <row r="276" s="13" customFormat="1">
      <c r="A276" s="13"/>
      <c r="B276" s="237"/>
      <c r="C276" s="238"/>
      <c r="D276" s="239" t="s">
        <v>170</v>
      </c>
      <c r="E276" s="240" t="s">
        <v>1</v>
      </c>
      <c r="F276" s="241" t="s">
        <v>272</v>
      </c>
      <c r="G276" s="238"/>
      <c r="H276" s="240" t="s">
        <v>1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7" t="s">
        <v>170</v>
      </c>
      <c r="AU276" s="247" t="s">
        <v>166</v>
      </c>
      <c r="AV276" s="13" t="s">
        <v>83</v>
      </c>
      <c r="AW276" s="13" t="s">
        <v>31</v>
      </c>
      <c r="AX276" s="13" t="s">
        <v>75</v>
      </c>
      <c r="AY276" s="247" t="s">
        <v>156</v>
      </c>
    </row>
    <row r="277" s="14" customFormat="1">
      <c r="A277" s="14"/>
      <c r="B277" s="248"/>
      <c r="C277" s="249"/>
      <c r="D277" s="239" t="s">
        <v>170</v>
      </c>
      <c r="E277" s="250" t="s">
        <v>1</v>
      </c>
      <c r="F277" s="251" t="s">
        <v>273</v>
      </c>
      <c r="G277" s="249"/>
      <c r="H277" s="252">
        <v>11.483000000000001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8" t="s">
        <v>170</v>
      </c>
      <c r="AU277" s="258" t="s">
        <v>166</v>
      </c>
      <c r="AV277" s="14" t="s">
        <v>85</v>
      </c>
      <c r="AW277" s="14" t="s">
        <v>31</v>
      </c>
      <c r="AX277" s="14" t="s">
        <v>75</v>
      </c>
      <c r="AY277" s="258" t="s">
        <v>156</v>
      </c>
    </row>
    <row r="278" s="14" customFormat="1">
      <c r="A278" s="14"/>
      <c r="B278" s="248"/>
      <c r="C278" s="249"/>
      <c r="D278" s="239" t="s">
        <v>170</v>
      </c>
      <c r="E278" s="250" t="s">
        <v>1</v>
      </c>
      <c r="F278" s="251" t="s">
        <v>274</v>
      </c>
      <c r="G278" s="249"/>
      <c r="H278" s="252">
        <v>18.108000000000001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8" t="s">
        <v>170</v>
      </c>
      <c r="AU278" s="258" t="s">
        <v>166</v>
      </c>
      <c r="AV278" s="14" t="s">
        <v>85</v>
      </c>
      <c r="AW278" s="14" t="s">
        <v>31</v>
      </c>
      <c r="AX278" s="14" t="s">
        <v>75</v>
      </c>
      <c r="AY278" s="258" t="s">
        <v>156</v>
      </c>
    </row>
    <row r="279" s="16" customFormat="1">
      <c r="A279" s="16"/>
      <c r="B279" s="270"/>
      <c r="C279" s="271"/>
      <c r="D279" s="239" t="s">
        <v>170</v>
      </c>
      <c r="E279" s="272" t="s">
        <v>1</v>
      </c>
      <c r="F279" s="273" t="s">
        <v>242</v>
      </c>
      <c r="G279" s="271"/>
      <c r="H279" s="274">
        <v>29.591000000000001</v>
      </c>
      <c r="I279" s="275"/>
      <c r="J279" s="271"/>
      <c r="K279" s="271"/>
      <c r="L279" s="276"/>
      <c r="M279" s="277"/>
      <c r="N279" s="278"/>
      <c r="O279" s="278"/>
      <c r="P279" s="278"/>
      <c r="Q279" s="278"/>
      <c r="R279" s="278"/>
      <c r="S279" s="278"/>
      <c r="T279" s="279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80" t="s">
        <v>170</v>
      </c>
      <c r="AU279" s="280" t="s">
        <v>166</v>
      </c>
      <c r="AV279" s="16" t="s">
        <v>166</v>
      </c>
      <c r="AW279" s="16" t="s">
        <v>31</v>
      </c>
      <c r="AX279" s="16" t="s">
        <v>75</v>
      </c>
      <c r="AY279" s="280" t="s">
        <v>156</v>
      </c>
    </row>
    <row r="280" s="15" customFormat="1">
      <c r="A280" s="15"/>
      <c r="B280" s="259"/>
      <c r="C280" s="260"/>
      <c r="D280" s="239" t="s">
        <v>170</v>
      </c>
      <c r="E280" s="261" t="s">
        <v>1</v>
      </c>
      <c r="F280" s="262" t="s">
        <v>176</v>
      </c>
      <c r="G280" s="260"/>
      <c r="H280" s="263">
        <v>65.807000000000002</v>
      </c>
      <c r="I280" s="264"/>
      <c r="J280" s="260"/>
      <c r="K280" s="260"/>
      <c r="L280" s="265"/>
      <c r="M280" s="266"/>
      <c r="N280" s="267"/>
      <c r="O280" s="267"/>
      <c r="P280" s="267"/>
      <c r="Q280" s="267"/>
      <c r="R280" s="267"/>
      <c r="S280" s="267"/>
      <c r="T280" s="268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9" t="s">
        <v>170</v>
      </c>
      <c r="AU280" s="269" t="s">
        <v>166</v>
      </c>
      <c r="AV280" s="15" t="s">
        <v>165</v>
      </c>
      <c r="AW280" s="15" t="s">
        <v>31</v>
      </c>
      <c r="AX280" s="15" t="s">
        <v>83</v>
      </c>
      <c r="AY280" s="269" t="s">
        <v>156</v>
      </c>
    </row>
    <row r="281" s="2" customFormat="1" ht="26.4" customHeight="1">
      <c r="A281" s="39"/>
      <c r="B281" s="40"/>
      <c r="C281" s="219" t="s">
        <v>275</v>
      </c>
      <c r="D281" s="219" t="s">
        <v>160</v>
      </c>
      <c r="E281" s="220" t="s">
        <v>276</v>
      </c>
      <c r="F281" s="221" t="s">
        <v>277</v>
      </c>
      <c r="G281" s="222" t="s">
        <v>186</v>
      </c>
      <c r="H281" s="223">
        <v>1.95</v>
      </c>
      <c r="I281" s="224"/>
      <c r="J281" s="225">
        <f>ROUND(I281*H281,2)</f>
        <v>0</v>
      </c>
      <c r="K281" s="221" t="s">
        <v>1</v>
      </c>
      <c r="L281" s="45"/>
      <c r="M281" s="226" t="s">
        <v>1</v>
      </c>
      <c r="N281" s="227" t="s">
        <v>40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165</v>
      </c>
      <c r="AT281" s="230" t="s">
        <v>160</v>
      </c>
      <c r="AU281" s="230" t="s">
        <v>166</v>
      </c>
      <c r="AY281" s="18" t="s">
        <v>156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83</v>
      </c>
      <c r="BK281" s="231">
        <f>ROUND(I281*H281,2)</f>
        <v>0</v>
      </c>
      <c r="BL281" s="18" t="s">
        <v>165</v>
      </c>
      <c r="BM281" s="230" t="s">
        <v>278</v>
      </c>
    </row>
    <row r="282" s="13" customFormat="1">
      <c r="A282" s="13"/>
      <c r="B282" s="237"/>
      <c r="C282" s="238"/>
      <c r="D282" s="239" t="s">
        <v>170</v>
      </c>
      <c r="E282" s="240" t="s">
        <v>1</v>
      </c>
      <c r="F282" s="241" t="s">
        <v>279</v>
      </c>
      <c r="G282" s="238"/>
      <c r="H282" s="240" t="s">
        <v>1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7" t="s">
        <v>170</v>
      </c>
      <c r="AU282" s="247" t="s">
        <v>166</v>
      </c>
      <c r="AV282" s="13" t="s">
        <v>83</v>
      </c>
      <c r="AW282" s="13" t="s">
        <v>31</v>
      </c>
      <c r="AX282" s="13" t="s">
        <v>75</v>
      </c>
      <c r="AY282" s="247" t="s">
        <v>156</v>
      </c>
    </row>
    <row r="283" s="13" customFormat="1">
      <c r="A283" s="13"/>
      <c r="B283" s="237"/>
      <c r="C283" s="238"/>
      <c r="D283" s="239" t="s">
        <v>170</v>
      </c>
      <c r="E283" s="240" t="s">
        <v>1</v>
      </c>
      <c r="F283" s="241" t="s">
        <v>173</v>
      </c>
      <c r="G283" s="238"/>
      <c r="H283" s="240" t="s">
        <v>1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7" t="s">
        <v>170</v>
      </c>
      <c r="AU283" s="247" t="s">
        <v>166</v>
      </c>
      <c r="AV283" s="13" t="s">
        <v>83</v>
      </c>
      <c r="AW283" s="13" t="s">
        <v>31</v>
      </c>
      <c r="AX283" s="13" t="s">
        <v>75</v>
      </c>
      <c r="AY283" s="247" t="s">
        <v>156</v>
      </c>
    </row>
    <row r="284" s="13" customFormat="1">
      <c r="A284" s="13"/>
      <c r="B284" s="237"/>
      <c r="C284" s="238"/>
      <c r="D284" s="239" t="s">
        <v>170</v>
      </c>
      <c r="E284" s="240" t="s">
        <v>1</v>
      </c>
      <c r="F284" s="241" t="s">
        <v>280</v>
      </c>
      <c r="G284" s="238"/>
      <c r="H284" s="240" t="s">
        <v>1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7" t="s">
        <v>170</v>
      </c>
      <c r="AU284" s="247" t="s">
        <v>166</v>
      </c>
      <c r="AV284" s="13" t="s">
        <v>83</v>
      </c>
      <c r="AW284" s="13" t="s">
        <v>31</v>
      </c>
      <c r="AX284" s="13" t="s">
        <v>75</v>
      </c>
      <c r="AY284" s="247" t="s">
        <v>156</v>
      </c>
    </row>
    <row r="285" s="13" customFormat="1">
      <c r="A285" s="13"/>
      <c r="B285" s="237"/>
      <c r="C285" s="238"/>
      <c r="D285" s="239" t="s">
        <v>170</v>
      </c>
      <c r="E285" s="240" t="s">
        <v>1</v>
      </c>
      <c r="F285" s="241" t="s">
        <v>281</v>
      </c>
      <c r="G285" s="238"/>
      <c r="H285" s="240" t="s">
        <v>1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7" t="s">
        <v>170</v>
      </c>
      <c r="AU285" s="247" t="s">
        <v>166</v>
      </c>
      <c r="AV285" s="13" t="s">
        <v>83</v>
      </c>
      <c r="AW285" s="13" t="s">
        <v>31</v>
      </c>
      <c r="AX285" s="13" t="s">
        <v>75</v>
      </c>
      <c r="AY285" s="247" t="s">
        <v>156</v>
      </c>
    </row>
    <row r="286" s="13" customFormat="1">
      <c r="A286" s="13"/>
      <c r="B286" s="237"/>
      <c r="C286" s="238"/>
      <c r="D286" s="239" t="s">
        <v>170</v>
      </c>
      <c r="E286" s="240" t="s">
        <v>1</v>
      </c>
      <c r="F286" s="241" t="s">
        <v>173</v>
      </c>
      <c r="G286" s="238"/>
      <c r="H286" s="240" t="s">
        <v>1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7" t="s">
        <v>170</v>
      </c>
      <c r="AU286" s="247" t="s">
        <v>166</v>
      </c>
      <c r="AV286" s="13" t="s">
        <v>83</v>
      </c>
      <c r="AW286" s="13" t="s">
        <v>31</v>
      </c>
      <c r="AX286" s="13" t="s">
        <v>75</v>
      </c>
      <c r="AY286" s="247" t="s">
        <v>156</v>
      </c>
    </row>
    <row r="287" s="13" customFormat="1">
      <c r="A287" s="13"/>
      <c r="B287" s="237"/>
      <c r="C287" s="238"/>
      <c r="D287" s="239" t="s">
        <v>170</v>
      </c>
      <c r="E287" s="240" t="s">
        <v>1</v>
      </c>
      <c r="F287" s="241" t="s">
        <v>282</v>
      </c>
      <c r="G287" s="238"/>
      <c r="H287" s="240" t="s">
        <v>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7" t="s">
        <v>170</v>
      </c>
      <c r="AU287" s="247" t="s">
        <v>166</v>
      </c>
      <c r="AV287" s="13" t="s">
        <v>83</v>
      </c>
      <c r="AW287" s="13" t="s">
        <v>31</v>
      </c>
      <c r="AX287" s="13" t="s">
        <v>75</v>
      </c>
      <c r="AY287" s="247" t="s">
        <v>156</v>
      </c>
    </row>
    <row r="288" s="14" customFormat="1">
      <c r="A288" s="14"/>
      <c r="B288" s="248"/>
      <c r="C288" s="249"/>
      <c r="D288" s="239" t="s">
        <v>170</v>
      </c>
      <c r="E288" s="250" t="s">
        <v>1</v>
      </c>
      <c r="F288" s="251" t="s">
        <v>283</v>
      </c>
      <c r="G288" s="249"/>
      <c r="H288" s="252">
        <v>1.95</v>
      </c>
      <c r="I288" s="253"/>
      <c r="J288" s="249"/>
      <c r="K288" s="249"/>
      <c r="L288" s="254"/>
      <c r="M288" s="255"/>
      <c r="N288" s="256"/>
      <c r="O288" s="256"/>
      <c r="P288" s="256"/>
      <c r="Q288" s="256"/>
      <c r="R288" s="256"/>
      <c r="S288" s="256"/>
      <c r="T288" s="25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8" t="s">
        <v>170</v>
      </c>
      <c r="AU288" s="258" t="s">
        <v>166</v>
      </c>
      <c r="AV288" s="14" t="s">
        <v>85</v>
      </c>
      <c r="AW288" s="14" t="s">
        <v>31</v>
      </c>
      <c r="AX288" s="14" t="s">
        <v>75</v>
      </c>
      <c r="AY288" s="258" t="s">
        <v>156</v>
      </c>
    </row>
    <row r="289" s="15" customFormat="1">
      <c r="A289" s="15"/>
      <c r="B289" s="259"/>
      <c r="C289" s="260"/>
      <c r="D289" s="239" t="s">
        <v>170</v>
      </c>
      <c r="E289" s="261" t="s">
        <v>1</v>
      </c>
      <c r="F289" s="262" t="s">
        <v>176</v>
      </c>
      <c r="G289" s="260"/>
      <c r="H289" s="263">
        <v>1.95</v>
      </c>
      <c r="I289" s="264"/>
      <c r="J289" s="260"/>
      <c r="K289" s="260"/>
      <c r="L289" s="265"/>
      <c r="M289" s="266"/>
      <c r="N289" s="267"/>
      <c r="O289" s="267"/>
      <c r="P289" s="267"/>
      <c r="Q289" s="267"/>
      <c r="R289" s="267"/>
      <c r="S289" s="267"/>
      <c r="T289" s="26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9" t="s">
        <v>170</v>
      </c>
      <c r="AU289" s="269" t="s">
        <v>166</v>
      </c>
      <c r="AV289" s="15" t="s">
        <v>165</v>
      </c>
      <c r="AW289" s="15" t="s">
        <v>31</v>
      </c>
      <c r="AX289" s="15" t="s">
        <v>83</v>
      </c>
      <c r="AY289" s="269" t="s">
        <v>156</v>
      </c>
    </row>
    <row r="290" s="2" customFormat="1" ht="26.4" customHeight="1">
      <c r="A290" s="39"/>
      <c r="B290" s="40"/>
      <c r="C290" s="219" t="s">
        <v>209</v>
      </c>
      <c r="D290" s="219" t="s">
        <v>160</v>
      </c>
      <c r="E290" s="220" t="s">
        <v>284</v>
      </c>
      <c r="F290" s="221" t="s">
        <v>285</v>
      </c>
      <c r="G290" s="222" t="s">
        <v>186</v>
      </c>
      <c r="H290" s="223">
        <v>4.875</v>
      </c>
      <c r="I290" s="224"/>
      <c r="J290" s="225">
        <f>ROUND(I290*H290,2)</f>
        <v>0</v>
      </c>
      <c r="K290" s="221" t="s">
        <v>164</v>
      </c>
      <c r="L290" s="45"/>
      <c r="M290" s="226" t="s">
        <v>1</v>
      </c>
      <c r="N290" s="227" t="s">
        <v>40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165</v>
      </c>
      <c r="AT290" s="230" t="s">
        <v>160</v>
      </c>
      <c r="AU290" s="230" t="s">
        <v>166</v>
      </c>
      <c r="AY290" s="18" t="s">
        <v>156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83</v>
      </c>
      <c r="BK290" s="231">
        <f>ROUND(I290*H290,2)</f>
        <v>0</v>
      </c>
      <c r="BL290" s="18" t="s">
        <v>165</v>
      </c>
      <c r="BM290" s="230" t="s">
        <v>286</v>
      </c>
    </row>
    <row r="291" s="2" customFormat="1">
      <c r="A291" s="39"/>
      <c r="B291" s="40"/>
      <c r="C291" s="41"/>
      <c r="D291" s="232" t="s">
        <v>168</v>
      </c>
      <c r="E291" s="41"/>
      <c r="F291" s="233" t="s">
        <v>287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168</v>
      </c>
      <c r="AU291" s="18" t="s">
        <v>166</v>
      </c>
    </row>
    <row r="292" s="13" customFormat="1">
      <c r="A292" s="13"/>
      <c r="B292" s="237"/>
      <c r="C292" s="238"/>
      <c r="D292" s="239" t="s">
        <v>170</v>
      </c>
      <c r="E292" s="240" t="s">
        <v>1</v>
      </c>
      <c r="F292" s="241" t="s">
        <v>279</v>
      </c>
      <c r="G292" s="238"/>
      <c r="H292" s="240" t="s">
        <v>1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7" t="s">
        <v>170</v>
      </c>
      <c r="AU292" s="247" t="s">
        <v>166</v>
      </c>
      <c r="AV292" s="13" t="s">
        <v>83</v>
      </c>
      <c r="AW292" s="13" t="s">
        <v>31</v>
      </c>
      <c r="AX292" s="13" t="s">
        <v>75</v>
      </c>
      <c r="AY292" s="247" t="s">
        <v>156</v>
      </c>
    </row>
    <row r="293" s="13" customFormat="1">
      <c r="A293" s="13"/>
      <c r="B293" s="237"/>
      <c r="C293" s="238"/>
      <c r="D293" s="239" t="s">
        <v>170</v>
      </c>
      <c r="E293" s="240" t="s">
        <v>1</v>
      </c>
      <c r="F293" s="241" t="s">
        <v>173</v>
      </c>
      <c r="G293" s="238"/>
      <c r="H293" s="240" t="s">
        <v>1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7" t="s">
        <v>170</v>
      </c>
      <c r="AU293" s="247" t="s">
        <v>166</v>
      </c>
      <c r="AV293" s="13" t="s">
        <v>83</v>
      </c>
      <c r="AW293" s="13" t="s">
        <v>31</v>
      </c>
      <c r="AX293" s="13" t="s">
        <v>75</v>
      </c>
      <c r="AY293" s="247" t="s">
        <v>156</v>
      </c>
    </row>
    <row r="294" s="13" customFormat="1">
      <c r="A294" s="13"/>
      <c r="B294" s="237"/>
      <c r="C294" s="238"/>
      <c r="D294" s="239" t="s">
        <v>170</v>
      </c>
      <c r="E294" s="240" t="s">
        <v>1</v>
      </c>
      <c r="F294" s="241" t="s">
        <v>281</v>
      </c>
      <c r="G294" s="238"/>
      <c r="H294" s="240" t="s">
        <v>1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7" t="s">
        <v>170</v>
      </c>
      <c r="AU294" s="247" t="s">
        <v>166</v>
      </c>
      <c r="AV294" s="13" t="s">
        <v>83</v>
      </c>
      <c r="AW294" s="13" t="s">
        <v>31</v>
      </c>
      <c r="AX294" s="13" t="s">
        <v>75</v>
      </c>
      <c r="AY294" s="247" t="s">
        <v>156</v>
      </c>
    </row>
    <row r="295" s="13" customFormat="1">
      <c r="A295" s="13"/>
      <c r="B295" s="237"/>
      <c r="C295" s="238"/>
      <c r="D295" s="239" t="s">
        <v>170</v>
      </c>
      <c r="E295" s="240" t="s">
        <v>1</v>
      </c>
      <c r="F295" s="241" t="s">
        <v>173</v>
      </c>
      <c r="G295" s="238"/>
      <c r="H295" s="240" t="s">
        <v>1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7" t="s">
        <v>170</v>
      </c>
      <c r="AU295" s="247" t="s">
        <v>166</v>
      </c>
      <c r="AV295" s="13" t="s">
        <v>83</v>
      </c>
      <c r="AW295" s="13" t="s">
        <v>31</v>
      </c>
      <c r="AX295" s="13" t="s">
        <v>75</v>
      </c>
      <c r="AY295" s="247" t="s">
        <v>156</v>
      </c>
    </row>
    <row r="296" s="13" customFormat="1">
      <c r="A296" s="13"/>
      <c r="B296" s="237"/>
      <c r="C296" s="238"/>
      <c r="D296" s="239" t="s">
        <v>170</v>
      </c>
      <c r="E296" s="240" t="s">
        <v>1</v>
      </c>
      <c r="F296" s="241" t="s">
        <v>282</v>
      </c>
      <c r="G296" s="238"/>
      <c r="H296" s="240" t="s">
        <v>1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7" t="s">
        <v>170</v>
      </c>
      <c r="AU296" s="247" t="s">
        <v>166</v>
      </c>
      <c r="AV296" s="13" t="s">
        <v>83</v>
      </c>
      <c r="AW296" s="13" t="s">
        <v>31</v>
      </c>
      <c r="AX296" s="13" t="s">
        <v>75</v>
      </c>
      <c r="AY296" s="247" t="s">
        <v>156</v>
      </c>
    </row>
    <row r="297" s="14" customFormat="1">
      <c r="A297" s="14"/>
      <c r="B297" s="248"/>
      <c r="C297" s="249"/>
      <c r="D297" s="239" t="s">
        <v>170</v>
      </c>
      <c r="E297" s="250" t="s">
        <v>1</v>
      </c>
      <c r="F297" s="251" t="s">
        <v>288</v>
      </c>
      <c r="G297" s="249"/>
      <c r="H297" s="252">
        <v>4.875</v>
      </c>
      <c r="I297" s="253"/>
      <c r="J297" s="249"/>
      <c r="K297" s="249"/>
      <c r="L297" s="254"/>
      <c r="M297" s="255"/>
      <c r="N297" s="256"/>
      <c r="O297" s="256"/>
      <c r="P297" s="256"/>
      <c r="Q297" s="256"/>
      <c r="R297" s="256"/>
      <c r="S297" s="256"/>
      <c r="T297" s="25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8" t="s">
        <v>170</v>
      </c>
      <c r="AU297" s="258" t="s">
        <v>166</v>
      </c>
      <c r="AV297" s="14" t="s">
        <v>85</v>
      </c>
      <c r="AW297" s="14" t="s">
        <v>31</v>
      </c>
      <c r="AX297" s="14" t="s">
        <v>75</v>
      </c>
      <c r="AY297" s="258" t="s">
        <v>156</v>
      </c>
    </row>
    <row r="298" s="15" customFormat="1">
      <c r="A298" s="15"/>
      <c r="B298" s="259"/>
      <c r="C298" s="260"/>
      <c r="D298" s="239" t="s">
        <v>170</v>
      </c>
      <c r="E298" s="261" t="s">
        <v>1</v>
      </c>
      <c r="F298" s="262" t="s">
        <v>176</v>
      </c>
      <c r="G298" s="260"/>
      <c r="H298" s="263">
        <v>4.875</v>
      </c>
      <c r="I298" s="264"/>
      <c r="J298" s="260"/>
      <c r="K298" s="260"/>
      <c r="L298" s="265"/>
      <c r="M298" s="266"/>
      <c r="N298" s="267"/>
      <c r="O298" s="267"/>
      <c r="P298" s="267"/>
      <c r="Q298" s="267"/>
      <c r="R298" s="267"/>
      <c r="S298" s="267"/>
      <c r="T298" s="26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9" t="s">
        <v>170</v>
      </c>
      <c r="AU298" s="269" t="s">
        <v>166</v>
      </c>
      <c r="AV298" s="15" t="s">
        <v>165</v>
      </c>
      <c r="AW298" s="15" t="s">
        <v>31</v>
      </c>
      <c r="AX298" s="15" t="s">
        <v>83</v>
      </c>
      <c r="AY298" s="269" t="s">
        <v>156</v>
      </c>
    </row>
    <row r="299" s="2" customFormat="1" ht="16.5" customHeight="1">
      <c r="A299" s="39"/>
      <c r="B299" s="40"/>
      <c r="C299" s="281" t="s">
        <v>255</v>
      </c>
      <c r="D299" s="281" t="s">
        <v>289</v>
      </c>
      <c r="E299" s="282" t="s">
        <v>290</v>
      </c>
      <c r="F299" s="283" t="s">
        <v>291</v>
      </c>
      <c r="G299" s="284" t="s">
        <v>259</v>
      </c>
      <c r="H299" s="285">
        <v>8.7750000000000004</v>
      </c>
      <c r="I299" s="286"/>
      <c r="J299" s="287">
        <f>ROUND(I299*H299,2)</f>
        <v>0</v>
      </c>
      <c r="K299" s="283" t="s">
        <v>164</v>
      </c>
      <c r="L299" s="288"/>
      <c r="M299" s="289" t="s">
        <v>1</v>
      </c>
      <c r="N299" s="290" t="s">
        <v>40</v>
      </c>
      <c r="O299" s="92"/>
      <c r="P299" s="228">
        <f>O299*H299</f>
        <v>0</v>
      </c>
      <c r="Q299" s="228">
        <v>1</v>
      </c>
      <c r="R299" s="228">
        <f>Q299*H299</f>
        <v>8.7750000000000004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219</v>
      </c>
      <c r="AT299" s="230" t="s">
        <v>289</v>
      </c>
      <c r="AU299" s="230" t="s">
        <v>166</v>
      </c>
      <c r="AY299" s="18" t="s">
        <v>156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83</v>
      </c>
      <c r="BK299" s="231">
        <f>ROUND(I299*H299,2)</f>
        <v>0</v>
      </c>
      <c r="BL299" s="18" t="s">
        <v>165</v>
      </c>
      <c r="BM299" s="230" t="s">
        <v>292</v>
      </c>
    </row>
    <row r="300" s="14" customFormat="1">
      <c r="A300" s="14"/>
      <c r="B300" s="248"/>
      <c r="C300" s="249"/>
      <c r="D300" s="239" t="s">
        <v>170</v>
      </c>
      <c r="E300" s="249"/>
      <c r="F300" s="251" t="s">
        <v>293</v>
      </c>
      <c r="G300" s="249"/>
      <c r="H300" s="252">
        <v>8.7750000000000004</v>
      </c>
      <c r="I300" s="253"/>
      <c r="J300" s="249"/>
      <c r="K300" s="249"/>
      <c r="L300" s="254"/>
      <c r="M300" s="255"/>
      <c r="N300" s="256"/>
      <c r="O300" s="256"/>
      <c r="P300" s="256"/>
      <c r="Q300" s="256"/>
      <c r="R300" s="256"/>
      <c r="S300" s="256"/>
      <c r="T300" s="25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8" t="s">
        <v>170</v>
      </c>
      <c r="AU300" s="258" t="s">
        <v>166</v>
      </c>
      <c r="AV300" s="14" t="s">
        <v>85</v>
      </c>
      <c r="AW300" s="14" t="s">
        <v>4</v>
      </c>
      <c r="AX300" s="14" t="s">
        <v>83</v>
      </c>
      <c r="AY300" s="258" t="s">
        <v>156</v>
      </c>
    </row>
    <row r="301" s="2" customFormat="1" ht="36" customHeight="1">
      <c r="A301" s="39"/>
      <c r="B301" s="40"/>
      <c r="C301" s="219" t="s">
        <v>294</v>
      </c>
      <c r="D301" s="219" t="s">
        <v>160</v>
      </c>
      <c r="E301" s="220" t="s">
        <v>295</v>
      </c>
      <c r="F301" s="221" t="s">
        <v>296</v>
      </c>
      <c r="G301" s="222" t="s">
        <v>186</v>
      </c>
      <c r="H301" s="223">
        <v>18.108000000000001</v>
      </c>
      <c r="I301" s="224"/>
      <c r="J301" s="225">
        <f>ROUND(I301*H301,2)</f>
        <v>0</v>
      </c>
      <c r="K301" s="221" t="s">
        <v>164</v>
      </c>
      <c r="L301" s="45"/>
      <c r="M301" s="226" t="s">
        <v>1</v>
      </c>
      <c r="N301" s="227" t="s">
        <v>40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165</v>
      </c>
      <c r="AT301" s="230" t="s">
        <v>160</v>
      </c>
      <c r="AU301" s="230" t="s">
        <v>166</v>
      </c>
      <c r="AY301" s="18" t="s">
        <v>156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83</v>
      </c>
      <c r="BK301" s="231">
        <f>ROUND(I301*H301,2)</f>
        <v>0</v>
      </c>
      <c r="BL301" s="18" t="s">
        <v>165</v>
      </c>
      <c r="BM301" s="230" t="s">
        <v>297</v>
      </c>
    </row>
    <row r="302" s="2" customFormat="1">
      <c r="A302" s="39"/>
      <c r="B302" s="40"/>
      <c r="C302" s="41"/>
      <c r="D302" s="232" t="s">
        <v>168</v>
      </c>
      <c r="E302" s="41"/>
      <c r="F302" s="233" t="s">
        <v>298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168</v>
      </c>
      <c r="AU302" s="18" t="s">
        <v>166</v>
      </c>
    </row>
    <row r="303" s="13" customFormat="1">
      <c r="A303" s="13"/>
      <c r="B303" s="237"/>
      <c r="C303" s="238"/>
      <c r="D303" s="239" t="s">
        <v>170</v>
      </c>
      <c r="E303" s="240" t="s">
        <v>1</v>
      </c>
      <c r="F303" s="241" t="s">
        <v>171</v>
      </c>
      <c r="G303" s="238"/>
      <c r="H303" s="240" t="s">
        <v>1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7" t="s">
        <v>170</v>
      </c>
      <c r="AU303" s="247" t="s">
        <v>166</v>
      </c>
      <c r="AV303" s="13" t="s">
        <v>83</v>
      </c>
      <c r="AW303" s="13" t="s">
        <v>31</v>
      </c>
      <c r="AX303" s="13" t="s">
        <v>75</v>
      </c>
      <c r="AY303" s="247" t="s">
        <v>156</v>
      </c>
    </row>
    <row r="304" s="13" customFormat="1">
      <c r="A304" s="13"/>
      <c r="B304" s="237"/>
      <c r="C304" s="238"/>
      <c r="D304" s="239" t="s">
        <v>170</v>
      </c>
      <c r="E304" s="240" t="s">
        <v>1</v>
      </c>
      <c r="F304" s="241" t="s">
        <v>172</v>
      </c>
      <c r="G304" s="238"/>
      <c r="H304" s="240" t="s">
        <v>1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7" t="s">
        <v>170</v>
      </c>
      <c r="AU304" s="247" t="s">
        <v>166</v>
      </c>
      <c r="AV304" s="13" t="s">
        <v>83</v>
      </c>
      <c r="AW304" s="13" t="s">
        <v>31</v>
      </c>
      <c r="AX304" s="13" t="s">
        <v>75</v>
      </c>
      <c r="AY304" s="247" t="s">
        <v>156</v>
      </c>
    </row>
    <row r="305" s="13" customFormat="1">
      <c r="A305" s="13"/>
      <c r="B305" s="237"/>
      <c r="C305" s="238"/>
      <c r="D305" s="239" t="s">
        <v>170</v>
      </c>
      <c r="E305" s="240" t="s">
        <v>1</v>
      </c>
      <c r="F305" s="241" t="s">
        <v>173</v>
      </c>
      <c r="G305" s="238"/>
      <c r="H305" s="240" t="s">
        <v>1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170</v>
      </c>
      <c r="AU305" s="247" t="s">
        <v>166</v>
      </c>
      <c r="AV305" s="13" t="s">
        <v>83</v>
      </c>
      <c r="AW305" s="13" t="s">
        <v>31</v>
      </c>
      <c r="AX305" s="13" t="s">
        <v>75</v>
      </c>
      <c r="AY305" s="247" t="s">
        <v>156</v>
      </c>
    </row>
    <row r="306" s="13" customFormat="1">
      <c r="A306" s="13"/>
      <c r="B306" s="237"/>
      <c r="C306" s="238"/>
      <c r="D306" s="239" t="s">
        <v>170</v>
      </c>
      <c r="E306" s="240" t="s">
        <v>1</v>
      </c>
      <c r="F306" s="241" t="s">
        <v>299</v>
      </c>
      <c r="G306" s="238"/>
      <c r="H306" s="240" t="s">
        <v>1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7" t="s">
        <v>170</v>
      </c>
      <c r="AU306" s="247" t="s">
        <v>166</v>
      </c>
      <c r="AV306" s="13" t="s">
        <v>83</v>
      </c>
      <c r="AW306" s="13" t="s">
        <v>31</v>
      </c>
      <c r="AX306" s="13" t="s">
        <v>75</v>
      </c>
      <c r="AY306" s="247" t="s">
        <v>156</v>
      </c>
    </row>
    <row r="307" s="13" customFormat="1">
      <c r="A307" s="13"/>
      <c r="B307" s="237"/>
      <c r="C307" s="238"/>
      <c r="D307" s="239" t="s">
        <v>170</v>
      </c>
      <c r="E307" s="240" t="s">
        <v>1</v>
      </c>
      <c r="F307" s="241" t="s">
        <v>300</v>
      </c>
      <c r="G307" s="238"/>
      <c r="H307" s="240" t="s">
        <v>1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7" t="s">
        <v>170</v>
      </c>
      <c r="AU307" s="247" t="s">
        <v>166</v>
      </c>
      <c r="AV307" s="13" t="s">
        <v>83</v>
      </c>
      <c r="AW307" s="13" t="s">
        <v>31</v>
      </c>
      <c r="AX307" s="13" t="s">
        <v>75</v>
      </c>
      <c r="AY307" s="247" t="s">
        <v>156</v>
      </c>
    </row>
    <row r="308" s="14" customFormat="1">
      <c r="A308" s="14"/>
      <c r="B308" s="248"/>
      <c r="C308" s="249"/>
      <c r="D308" s="239" t="s">
        <v>170</v>
      </c>
      <c r="E308" s="250" t="s">
        <v>1</v>
      </c>
      <c r="F308" s="251" t="s">
        <v>301</v>
      </c>
      <c r="G308" s="249"/>
      <c r="H308" s="252">
        <v>18.108000000000001</v>
      </c>
      <c r="I308" s="253"/>
      <c r="J308" s="249"/>
      <c r="K308" s="249"/>
      <c r="L308" s="254"/>
      <c r="M308" s="255"/>
      <c r="N308" s="256"/>
      <c r="O308" s="256"/>
      <c r="P308" s="256"/>
      <c r="Q308" s="256"/>
      <c r="R308" s="256"/>
      <c r="S308" s="256"/>
      <c r="T308" s="25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8" t="s">
        <v>170</v>
      </c>
      <c r="AU308" s="258" t="s">
        <v>166</v>
      </c>
      <c r="AV308" s="14" t="s">
        <v>85</v>
      </c>
      <c r="AW308" s="14" t="s">
        <v>31</v>
      </c>
      <c r="AX308" s="14" t="s">
        <v>75</v>
      </c>
      <c r="AY308" s="258" t="s">
        <v>156</v>
      </c>
    </row>
    <row r="309" s="15" customFormat="1">
      <c r="A309" s="15"/>
      <c r="B309" s="259"/>
      <c r="C309" s="260"/>
      <c r="D309" s="239" t="s">
        <v>170</v>
      </c>
      <c r="E309" s="261" t="s">
        <v>1</v>
      </c>
      <c r="F309" s="262" t="s">
        <v>176</v>
      </c>
      <c r="G309" s="260"/>
      <c r="H309" s="263">
        <v>18.108000000000001</v>
      </c>
      <c r="I309" s="264"/>
      <c r="J309" s="260"/>
      <c r="K309" s="260"/>
      <c r="L309" s="265"/>
      <c r="M309" s="266"/>
      <c r="N309" s="267"/>
      <c r="O309" s="267"/>
      <c r="P309" s="267"/>
      <c r="Q309" s="267"/>
      <c r="R309" s="267"/>
      <c r="S309" s="267"/>
      <c r="T309" s="268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9" t="s">
        <v>170</v>
      </c>
      <c r="AU309" s="269" t="s">
        <v>166</v>
      </c>
      <c r="AV309" s="15" t="s">
        <v>165</v>
      </c>
      <c r="AW309" s="15" t="s">
        <v>31</v>
      </c>
      <c r="AX309" s="15" t="s">
        <v>83</v>
      </c>
      <c r="AY309" s="269" t="s">
        <v>156</v>
      </c>
    </row>
    <row r="310" s="12" customFormat="1" ht="20.88" customHeight="1">
      <c r="A310" s="12"/>
      <c r="B310" s="203"/>
      <c r="C310" s="204"/>
      <c r="D310" s="205" t="s">
        <v>74</v>
      </c>
      <c r="E310" s="217" t="s">
        <v>294</v>
      </c>
      <c r="F310" s="217" t="s">
        <v>302</v>
      </c>
      <c r="G310" s="204"/>
      <c r="H310" s="204"/>
      <c r="I310" s="207"/>
      <c r="J310" s="218">
        <f>BK310</f>
        <v>0</v>
      </c>
      <c r="K310" s="204"/>
      <c r="L310" s="209"/>
      <c r="M310" s="210"/>
      <c r="N310" s="211"/>
      <c r="O310" s="211"/>
      <c r="P310" s="212">
        <f>SUM(P311:P321)</f>
        <v>0</v>
      </c>
      <c r="Q310" s="211"/>
      <c r="R310" s="212">
        <f>SUM(R311:R321)</f>
        <v>4.5499999999999998</v>
      </c>
      <c r="S310" s="211"/>
      <c r="T310" s="213">
        <f>SUM(T311:T321)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4" t="s">
        <v>83</v>
      </c>
      <c r="AT310" s="215" t="s">
        <v>74</v>
      </c>
      <c r="AU310" s="215" t="s">
        <v>85</v>
      </c>
      <c r="AY310" s="214" t="s">
        <v>156</v>
      </c>
      <c r="BK310" s="216">
        <f>SUM(BK311:BK321)</f>
        <v>0</v>
      </c>
    </row>
    <row r="311" s="2" customFormat="1" ht="26.4" customHeight="1">
      <c r="A311" s="39"/>
      <c r="B311" s="40"/>
      <c r="C311" s="219" t="s">
        <v>303</v>
      </c>
      <c r="D311" s="219" t="s">
        <v>160</v>
      </c>
      <c r="E311" s="220" t="s">
        <v>304</v>
      </c>
      <c r="F311" s="221" t="s">
        <v>305</v>
      </c>
      <c r="G311" s="222" t="s">
        <v>163</v>
      </c>
      <c r="H311" s="223">
        <v>11.375</v>
      </c>
      <c r="I311" s="224"/>
      <c r="J311" s="225">
        <f>ROUND(I311*H311,2)</f>
        <v>0</v>
      </c>
      <c r="K311" s="221" t="s">
        <v>164</v>
      </c>
      <c r="L311" s="45"/>
      <c r="M311" s="226" t="s">
        <v>1</v>
      </c>
      <c r="N311" s="227" t="s">
        <v>40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165</v>
      </c>
      <c r="AT311" s="230" t="s">
        <v>160</v>
      </c>
      <c r="AU311" s="230" t="s">
        <v>166</v>
      </c>
      <c r="AY311" s="18" t="s">
        <v>156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83</v>
      </c>
      <c r="BK311" s="231">
        <f>ROUND(I311*H311,2)</f>
        <v>0</v>
      </c>
      <c r="BL311" s="18" t="s">
        <v>165</v>
      </c>
      <c r="BM311" s="230" t="s">
        <v>306</v>
      </c>
    </row>
    <row r="312" s="2" customFormat="1">
      <c r="A312" s="39"/>
      <c r="B312" s="40"/>
      <c r="C312" s="41"/>
      <c r="D312" s="232" t="s">
        <v>168</v>
      </c>
      <c r="E312" s="41"/>
      <c r="F312" s="233" t="s">
        <v>307</v>
      </c>
      <c r="G312" s="41"/>
      <c r="H312" s="41"/>
      <c r="I312" s="234"/>
      <c r="J312" s="41"/>
      <c r="K312" s="41"/>
      <c r="L312" s="45"/>
      <c r="M312" s="235"/>
      <c r="N312" s="236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168</v>
      </c>
      <c r="AU312" s="18" t="s">
        <v>166</v>
      </c>
    </row>
    <row r="313" s="13" customFormat="1">
      <c r="A313" s="13"/>
      <c r="B313" s="237"/>
      <c r="C313" s="238"/>
      <c r="D313" s="239" t="s">
        <v>170</v>
      </c>
      <c r="E313" s="240" t="s">
        <v>1</v>
      </c>
      <c r="F313" s="241" t="s">
        <v>279</v>
      </c>
      <c r="G313" s="238"/>
      <c r="H313" s="240" t="s">
        <v>1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7" t="s">
        <v>170</v>
      </c>
      <c r="AU313" s="247" t="s">
        <v>166</v>
      </c>
      <c r="AV313" s="13" t="s">
        <v>83</v>
      </c>
      <c r="AW313" s="13" t="s">
        <v>31</v>
      </c>
      <c r="AX313" s="13" t="s">
        <v>75</v>
      </c>
      <c r="AY313" s="247" t="s">
        <v>156</v>
      </c>
    </row>
    <row r="314" s="13" customFormat="1">
      <c r="A314" s="13"/>
      <c r="B314" s="237"/>
      <c r="C314" s="238"/>
      <c r="D314" s="239" t="s">
        <v>170</v>
      </c>
      <c r="E314" s="240" t="s">
        <v>1</v>
      </c>
      <c r="F314" s="241" t="s">
        <v>173</v>
      </c>
      <c r="G314" s="238"/>
      <c r="H314" s="240" t="s">
        <v>1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7" t="s">
        <v>170</v>
      </c>
      <c r="AU314" s="247" t="s">
        <v>166</v>
      </c>
      <c r="AV314" s="13" t="s">
        <v>83</v>
      </c>
      <c r="AW314" s="13" t="s">
        <v>31</v>
      </c>
      <c r="AX314" s="13" t="s">
        <v>75</v>
      </c>
      <c r="AY314" s="247" t="s">
        <v>156</v>
      </c>
    </row>
    <row r="315" s="13" customFormat="1">
      <c r="A315" s="13"/>
      <c r="B315" s="237"/>
      <c r="C315" s="238"/>
      <c r="D315" s="239" t="s">
        <v>170</v>
      </c>
      <c r="E315" s="240" t="s">
        <v>1</v>
      </c>
      <c r="F315" s="241" t="s">
        <v>281</v>
      </c>
      <c r="G315" s="238"/>
      <c r="H315" s="240" t="s">
        <v>1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7" t="s">
        <v>170</v>
      </c>
      <c r="AU315" s="247" t="s">
        <v>166</v>
      </c>
      <c r="AV315" s="13" t="s">
        <v>83</v>
      </c>
      <c r="AW315" s="13" t="s">
        <v>31</v>
      </c>
      <c r="AX315" s="13" t="s">
        <v>75</v>
      </c>
      <c r="AY315" s="247" t="s">
        <v>156</v>
      </c>
    </row>
    <row r="316" s="13" customFormat="1">
      <c r="A316" s="13"/>
      <c r="B316" s="237"/>
      <c r="C316" s="238"/>
      <c r="D316" s="239" t="s">
        <v>170</v>
      </c>
      <c r="E316" s="240" t="s">
        <v>1</v>
      </c>
      <c r="F316" s="241" t="s">
        <v>173</v>
      </c>
      <c r="G316" s="238"/>
      <c r="H316" s="240" t="s">
        <v>1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7" t="s">
        <v>170</v>
      </c>
      <c r="AU316" s="247" t="s">
        <v>166</v>
      </c>
      <c r="AV316" s="13" t="s">
        <v>83</v>
      </c>
      <c r="AW316" s="13" t="s">
        <v>31</v>
      </c>
      <c r="AX316" s="13" t="s">
        <v>75</v>
      </c>
      <c r="AY316" s="247" t="s">
        <v>156</v>
      </c>
    </row>
    <row r="317" s="13" customFormat="1">
      <c r="A317" s="13"/>
      <c r="B317" s="237"/>
      <c r="C317" s="238"/>
      <c r="D317" s="239" t="s">
        <v>170</v>
      </c>
      <c r="E317" s="240" t="s">
        <v>1</v>
      </c>
      <c r="F317" s="241" t="s">
        <v>282</v>
      </c>
      <c r="G317" s="238"/>
      <c r="H317" s="240" t="s">
        <v>1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7" t="s">
        <v>170</v>
      </c>
      <c r="AU317" s="247" t="s">
        <v>166</v>
      </c>
      <c r="AV317" s="13" t="s">
        <v>83</v>
      </c>
      <c r="AW317" s="13" t="s">
        <v>31</v>
      </c>
      <c r="AX317" s="13" t="s">
        <v>75</v>
      </c>
      <c r="AY317" s="247" t="s">
        <v>156</v>
      </c>
    </row>
    <row r="318" s="14" customFormat="1">
      <c r="A318" s="14"/>
      <c r="B318" s="248"/>
      <c r="C318" s="249"/>
      <c r="D318" s="239" t="s">
        <v>170</v>
      </c>
      <c r="E318" s="250" t="s">
        <v>1</v>
      </c>
      <c r="F318" s="251" t="s">
        <v>308</v>
      </c>
      <c r="G318" s="249"/>
      <c r="H318" s="252">
        <v>11.375</v>
      </c>
      <c r="I318" s="253"/>
      <c r="J318" s="249"/>
      <c r="K318" s="249"/>
      <c r="L318" s="254"/>
      <c r="M318" s="255"/>
      <c r="N318" s="256"/>
      <c r="O318" s="256"/>
      <c r="P318" s="256"/>
      <c r="Q318" s="256"/>
      <c r="R318" s="256"/>
      <c r="S318" s="256"/>
      <c r="T318" s="25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8" t="s">
        <v>170</v>
      </c>
      <c r="AU318" s="258" t="s">
        <v>166</v>
      </c>
      <c r="AV318" s="14" t="s">
        <v>85</v>
      </c>
      <c r="AW318" s="14" t="s">
        <v>31</v>
      </c>
      <c r="AX318" s="14" t="s">
        <v>75</v>
      </c>
      <c r="AY318" s="258" t="s">
        <v>156</v>
      </c>
    </row>
    <row r="319" s="15" customFormat="1">
      <c r="A319" s="15"/>
      <c r="B319" s="259"/>
      <c r="C319" s="260"/>
      <c r="D319" s="239" t="s">
        <v>170</v>
      </c>
      <c r="E319" s="261" t="s">
        <v>1</v>
      </c>
      <c r="F319" s="262" t="s">
        <v>176</v>
      </c>
      <c r="G319" s="260"/>
      <c r="H319" s="263">
        <v>11.375</v>
      </c>
      <c r="I319" s="264"/>
      <c r="J319" s="260"/>
      <c r="K319" s="260"/>
      <c r="L319" s="265"/>
      <c r="M319" s="266"/>
      <c r="N319" s="267"/>
      <c r="O319" s="267"/>
      <c r="P319" s="267"/>
      <c r="Q319" s="267"/>
      <c r="R319" s="267"/>
      <c r="S319" s="267"/>
      <c r="T319" s="268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9" t="s">
        <v>170</v>
      </c>
      <c r="AU319" s="269" t="s">
        <v>166</v>
      </c>
      <c r="AV319" s="15" t="s">
        <v>165</v>
      </c>
      <c r="AW319" s="15" t="s">
        <v>31</v>
      </c>
      <c r="AX319" s="15" t="s">
        <v>83</v>
      </c>
      <c r="AY319" s="269" t="s">
        <v>156</v>
      </c>
    </row>
    <row r="320" s="2" customFormat="1" ht="16.5" customHeight="1">
      <c r="A320" s="39"/>
      <c r="B320" s="40"/>
      <c r="C320" s="281" t="s">
        <v>309</v>
      </c>
      <c r="D320" s="281" t="s">
        <v>289</v>
      </c>
      <c r="E320" s="282" t="s">
        <v>310</v>
      </c>
      <c r="F320" s="283" t="s">
        <v>311</v>
      </c>
      <c r="G320" s="284" t="s">
        <v>259</v>
      </c>
      <c r="H320" s="285">
        <v>4.5499999999999998</v>
      </c>
      <c r="I320" s="286"/>
      <c r="J320" s="287">
        <f>ROUND(I320*H320,2)</f>
        <v>0</v>
      </c>
      <c r="K320" s="283" t="s">
        <v>164</v>
      </c>
      <c r="L320" s="288"/>
      <c r="M320" s="289" t="s">
        <v>1</v>
      </c>
      <c r="N320" s="290" t="s">
        <v>40</v>
      </c>
      <c r="O320" s="92"/>
      <c r="P320" s="228">
        <f>O320*H320</f>
        <v>0</v>
      </c>
      <c r="Q320" s="228">
        <v>1</v>
      </c>
      <c r="R320" s="228">
        <f>Q320*H320</f>
        <v>4.5499999999999998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219</v>
      </c>
      <c r="AT320" s="230" t="s">
        <v>289</v>
      </c>
      <c r="AU320" s="230" t="s">
        <v>166</v>
      </c>
      <c r="AY320" s="18" t="s">
        <v>156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83</v>
      </c>
      <c r="BK320" s="231">
        <f>ROUND(I320*H320,2)</f>
        <v>0</v>
      </c>
      <c r="BL320" s="18" t="s">
        <v>165</v>
      </c>
      <c r="BM320" s="230" t="s">
        <v>312</v>
      </c>
    </row>
    <row r="321" s="14" customFormat="1">
      <c r="A321" s="14"/>
      <c r="B321" s="248"/>
      <c r="C321" s="249"/>
      <c r="D321" s="239" t="s">
        <v>170</v>
      </c>
      <c r="E321" s="249"/>
      <c r="F321" s="251" t="s">
        <v>313</v>
      </c>
      <c r="G321" s="249"/>
      <c r="H321" s="252">
        <v>4.5499999999999998</v>
      </c>
      <c r="I321" s="253"/>
      <c r="J321" s="249"/>
      <c r="K321" s="249"/>
      <c r="L321" s="254"/>
      <c r="M321" s="255"/>
      <c r="N321" s="256"/>
      <c r="O321" s="256"/>
      <c r="P321" s="256"/>
      <c r="Q321" s="256"/>
      <c r="R321" s="256"/>
      <c r="S321" s="256"/>
      <c r="T321" s="25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8" t="s">
        <v>170</v>
      </c>
      <c r="AU321" s="258" t="s">
        <v>166</v>
      </c>
      <c r="AV321" s="14" t="s">
        <v>85</v>
      </c>
      <c r="AW321" s="14" t="s">
        <v>4</v>
      </c>
      <c r="AX321" s="14" t="s">
        <v>83</v>
      </c>
      <c r="AY321" s="258" t="s">
        <v>156</v>
      </c>
    </row>
    <row r="322" s="12" customFormat="1" ht="22.8" customHeight="1">
      <c r="A322" s="12"/>
      <c r="B322" s="203"/>
      <c r="C322" s="204"/>
      <c r="D322" s="205" t="s">
        <v>74</v>
      </c>
      <c r="E322" s="217" t="s">
        <v>166</v>
      </c>
      <c r="F322" s="217" t="s">
        <v>314</v>
      </c>
      <c r="G322" s="204"/>
      <c r="H322" s="204"/>
      <c r="I322" s="207"/>
      <c r="J322" s="218">
        <f>BK322</f>
        <v>0</v>
      </c>
      <c r="K322" s="204"/>
      <c r="L322" s="209"/>
      <c r="M322" s="210"/>
      <c r="N322" s="211"/>
      <c r="O322" s="211"/>
      <c r="P322" s="212">
        <f>SUM(P323:P343)</f>
        <v>0</v>
      </c>
      <c r="Q322" s="211"/>
      <c r="R322" s="212">
        <f>SUM(R323:R343)</f>
        <v>3.3690301599999999</v>
      </c>
      <c r="S322" s="211"/>
      <c r="T322" s="213">
        <f>SUM(T323:T343)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4" t="s">
        <v>83</v>
      </c>
      <c r="AT322" s="215" t="s">
        <v>74</v>
      </c>
      <c r="AU322" s="215" t="s">
        <v>83</v>
      </c>
      <c r="AY322" s="214" t="s">
        <v>156</v>
      </c>
      <c r="BK322" s="216">
        <f>SUM(BK323:BK343)</f>
        <v>0</v>
      </c>
    </row>
    <row r="323" s="2" customFormat="1" ht="40.8" customHeight="1">
      <c r="A323" s="39"/>
      <c r="B323" s="40"/>
      <c r="C323" s="219" t="s">
        <v>315</v>
      </c>
      <c r="D323" s="219" t="s">
        <v>160</v>
      </c>
      <c r="E323" s="220" t="s">
        <v>316</v>
      </c>
      <c r="F323" s="221" t="s">
        <v>317</v>
      </c>
      <c r="G323" s="222" t="s">
        <v>163</v>
      </c>
      <c r="H323" s="223">
        <v>2.5600000000000001</v>
      </c>
      <c r="I323" s="224"/>
      <c r="J323" s="225">
        <f>ROUND(I323*H323,2)</f>
        <v>0</v>
      </c>
      <c r="K323" s="221" t="s">
        <v>164</v>
      </c>
      <c r="L323" s="45"/>
      <c r="M323" s="226" t="s">
        <v>1</v>
      </c>
      <c r="N323" s="227" t="s">
        <v>40</v>
      </c>
      <c r="O323" s="92"/>
      <c r="P323" s="228">
        <f>O323*H323</f>
        <v>0</v>
      </c>
      <c r="Q323" s="228">
        <v>0.15759999999999999</v>
      </c>
      <c r="R323" s="228">
        <f>Q323*H323</f>
        <v>0.40345599999999998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165</v>
      </c>
      <c r="AT323" s="230" t="s">
        <v>160</v>
      </c>
      <c r="AU323" s="230" t="s">
        <v>85</v>
      </c>
      <c r="AY323" s="18" t="s">
        <v>156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83</v>
      </c>
      <c r="BK323" s="231">
        <f>ROUND(I323*H323,2)</f>
        <v>0</v>
      </c>
      <c r="BL323" s="18" t="s">
        <v>165</v>
      </c>
      <c r="BM323" s="230" t="s">
        <v>318</v>
      </c>
    </row>
    <row r="324" s="2" customFormat="1">
      <c r="A324" s="39"/>
      <c r="B324" s="40"/>
      <c r="C324" s="41"/>
      <c r="D324" s="232" t="s">
        <v>168</v>
      </c>
      <c r="E324" s="41"/>
      <c r="F324" s="233" t="s">
        <v>319</v>
      </c>
      <c r="G324" s="41"/>
      <c r="H324" s="41"/>
      <c r="I324" s="234"/>
      <c r="J324" s="41"/>
      <c r="K324" s="41"/>
      <c r="L324" s="45"/>
      <c r="M324" s="235"/>
      <c r="N324" s="23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168</v>
      </c>
      <c r="AU324" s="18" t="s">
        <v>85</v>
      </c>
    </row>
    <row r="325" s="13" customFormat="1">
      <c r="A325" s="13"/>
      <c r="B325" s="237"/>
      <c r="C325" s="238"/>
      <c r="D325" s="239" t="s">
        <v>170</v>
      </c>
      <c r="E325" s="240" t="s">
        <v>1</v>
      </c>
      <c r="F325" s="241" t="s">
        <v>171</v>
      </c>
      <c r="G325" s="238"/>
      <c r="H325" s="240" t="s">
        <v>1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7" t="s">
        <v>170</v>
      </c>
      <c r="AU325" s="247" t="s">
        <v>85</v>
      </c>
      <c r="AV325" s="13" t="s">
        <v>83</v>
      </c>
      <c r="AW325" s="13" t="s">
        <v>31</v>
      </c>
      <c r="AX325" s="13" t="s">
        <v>75</v>
      </c>
      <c r="AY325" s="247" t="s">
        <v>156</v>
      </c>
    </row>
    <row r="326" s="13" customFormat="1">
      <c r="A326" s="13"/>
      <c r="B326" s="237"/>
      <c r="C326" s="238"/>
      <c r="D326" s="239" t="s">
        <v>170</v>
      </c>
      <c r="E326" s="240" t="s">
        <v>1</v>
      </c>
      <c r="F326" s="241" t="s">
        <v>172</v>
      </c>
      <c r="G326" s="238"/>
      <c r="H326" s="240" t="s">
        <v>1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7" t="s">
        <v>170</v>
      </c>
      <c r="AU326" s="247" t="s">
        <v>85</v>
      </c>
      <c r="AV326" s="13" t="s">
        <v>83</v>
      </c>
      <c r="AW326" s="13" t="s">
        <v>31</v>
      </c>
      <c r="AX326" s="13" t="s">
        <v>75</v>
      </c>
      <c r="AY326" s="247" t="s">
        <v>156</v>
      </c>
    </row>
    <row r="327" s="13" customFormat="1">
      <c r="A327" s="13"/>
      <c r="B327" s="237"/>
      <c r="C327" s="238"/>
      <c r="D327" s="239" t="s">
        <v>170</v>
      </c>
      <c r="E327" s="240" t="s">
        <v>1</v>
      </c>
      <c r="F327" s="241" t="s">
        <v>173</v>
      </c>
      <c r="G327" s="238"/>
      <c r="H327" s="240" t="s">
        <v>1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7" t="s">
        <v>170</v>
      </c>
      <c r="AU327" s="247" t="s">
        <v>85</v>
      </c>
      <c r="AV327" s="13" t="s">
        <v>83</v>
      </c>
      <c r="AW327" s="13" t="s">
        <v>31</v>
      </c>
      <c r="AX327" s="13" t="s">
        <v>75</v>
      </c>
      <c r="AY327" s="247" t="s">
        <v>156</v>
      </c>
    </row>
    <row r="328" s="14" customFormat="1">
      <c r="A328" s="14"/>
      <c r="B328" s="248"/>
      <c r="C328" s="249"/>
      <c r="D328" s="239" t="s">
        <v>170</v>
      </c>
      <c r="E328" s="250" t="s">
        <v>1</v>
      </c>
      <c r="F328" s="251" t="s">
        <v>320</v>
      </c>
      <c r="G328" s="249"/>
      <c r="H328" s="252">
        <v>2.5600000000000001</v>
      </c>
      <c r="I328" s="253"/>
      <c r="J328" s="249"/>
      <c r="K328" s="249"/>
      <c r="L328" s="254"/>
      <c r="M328" s="255"/>
      <c r="N328" s="256"/>
      <c r="O328" s="256"/>
      <c r="P328" s="256"/>
      <c r="Q328" s="256"/>
      <c r="R328" s="256"/>
      <c r="S328" s="256"/>
      <c r="T328" s="25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8" t="s">
        <v>170</v>
      </c>
      <c r="AU328" s="258" t="s">
        <v>85</v>
      </c>
      <c r="AV328" s="14" t="s">
        <v>85</v>
      </c>
      <c r="AW328" s="14" t="s">
        <v>31</v>
      </c>
      <c r="AX328" s="14" t="s">
        <v>83</v>
      </c>
      <c r="AY328" s="258" t="s">
        <v>156</v>
      </c>
    </row>
    <row r="329" s="2" customFormat="1" ht="26.4" customHeight="1">
      <c r="A329" s="39"/>
      <c r="B329" s="40"/>
      <c r="C329" s="219" t="s">
        <v>321</v>
      </c>
      <c r="D329" s="219" t="s">
        <v>160</v>
      </c>
      <c r="E329" s="220" t="s">
        <v>322</v>
      </c>
      <c r="F329" s="221" t="s">
        <v>323</v>
      </c>
      <c r="G329" s="222" t="s">
        <v>163</v>
      </c>
      <c r="H329" s="223">
        <v>4.851</v>
      </c>
      <c r="I329" s="224"/>
      <c r="J329" s="225">
        <f>ROUND(I329*H329,2)</f>
        <v>0</v>
      </c>
      <c r="K329" s="221" t="s">
        <v>164</v>
      </c>
      <c r="L329" s="45"/>
      <c r="M329" s="226" t="s">
        <v>1</v>
      </c>
      <c r="N329" s="227" t="s">
        <v>40</v>
      </c>
      <c r="O329" s="92"/>
      <c r="P329" s="228">
        <f>O329*H329</f>
        <v>0</v>
      </c>
      <c r="Q329" s="228">
        <v>0.45432</v>
      </c>
      <c r="R329" s="228">
        <f>Q329*H329</f>
        <v>2.2039063200000002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165</v>
      </c>
      <c r="AT329" s="230" t="s">
        <v>160</v>
      </c>
      <c r="AU329" s="230" t="s">
        <v>85</v>
      </c>
      <c r="AY329" s="18" t="s">
        <v>156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83</v>
      </c>
      <c r="BK329" s="231">
        <f>ROUND(I329*H329,2)</f>
        <v>0</v>
      </c>
      <c r="BL329" s="18" t="s">
        <v>165</v>
      </c>
      <c r="BM329" s="230" t="s">
        <v>324</v>
      </c>
    </row>
    <row r="330" s="2" customFormat="1">
      <c r="A330" s="39"/>
      <c r="B330" s="40"/>
      <c r="C330" s="41"/>
      <c r="D330" s="232" t="s">
        <v>168</v>
      </c>
      <c r="E330" s="41"/>
      <c r="F330" s="233" t="s">
        <v>325</v>
      </c>
      <c r="G330" s="41"/>
      <c r="H330" s="41"/>
      <c r="I330" s="234"/>
      <c r="J330" s="41"/>
      <c r="K330" s="41"/>
      <c r="L330" s="45"/>
      <c r="M330" s="235"/>
      <c r="N330" s="236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168</v>
      </c>
      <c r="AU330" s="18" t="s">
        <v>85</v>
      </c>
    </row>
    <row r="331" s="13" customFormat="1">
      <c r="A331" s="13"/>
      <c r="B331" s="237"/>
      <c r="C331" s="238"/>
      <c r="D331" s="239" t="s">
        <v>170</v>
      </c>
      <c r="E331" s="240" t="s">
        <v>1</v>
      </c>
      <c r="F331" s="241" t="s">
        <v>171</v>
      </c>
      <c r="G331" s="238"/>
      <c r="H331" s="240" t="s">
        <v>1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7" t="s">
        <v>170</v>
      </c>
      <c r="AU331" s="247" t="s">
        <v>85</v>
      </c>
      <c r="AV331" s="13" t="s">
        <v>83</v>
      </c>
      <c r="AW331" s="13" t="s">
        <v>31</v>
      </c>
      <c r="AX331" s="13" t="s">
        <v>75</v>
      </c>
      <c r="AY331" s="247" t="s">
        <v>156</v>
      </c>
    </row>
    <row r="332" s="13" customFormat="1">
      <c r="A332" s="13"/>
      <c r="B332" s="237"/>
      <c r="C332" s="238"/>
      <c r="D332" s="239" t="s">
        <v>170</v>
      </c>
      <c r="E332" s="240" t="s">
        <v>1</v>
      </c>
      <c r="F332" s="241" t="s">
        <v>172</v>
      </c>
      <c r="G332" s="238"/>
      <c r="H332" s="240" t="s">
        <v>1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7" t="s">
        <v>170</v>
      </c>
      <c r="AU332" s="247" t="s">
        <v>85</v>
      </c>
      <c r="AV332" s="13" t="s">
        <v>83</v>
      </c>
      <c r="AW332" s="13" t="s">
        <v>31</v>
      </c>
      <c r="AX332" s="13" t="s">
        <v>75</v>
      </c>
      <c r="AY332" s="247" t="s">
        <v>156</v>
      </c>
    </row>
    <row r="333" s="13" customFormat="1">
      <c r="A333" s="13"/>
      <c r="B333" s="237"/>
      <c r="C333" s="238"/>
      <c r="D333" s="239" t="s">
        <v>170</v>
      </c>
      <c r="E333" s="240" t="s">
        <v>1</v>
      </c>
      <c r="F333" s="241" t="s">
        <v>173</v>
      </c>
      <c r="G333" s="238"/>
      <c r="H333" s="240" t="s">
        <v>1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170</v>
      </c>
      <c r="AU333" s="247" t="s">
        <v>85</v>
      </c>
      <c r="AV333" s="13" t="s">
        <v>83</v>
      </c>
      <c r="AW333" s="13" t="s">
        <v>31</v>
      </c>
      <c r="AX333" s="13" t="s">
        <v>75</v>
      </c>
      <c r="AY333" s="247" t="s">
        <v>156</v>
      </c>
    </row>
    <row r="334" s="14" customFormat="1">
      <c r="A334" s="14"/>
      <c r="B334" s="248"/>
      <c r="C334" s="249"/>
      <c r="D334" s="239" t="s">
        <v>170</v>
      </c>
      <c r="E334" s="250" t="s">
        <v>1</v>
      </c>
      <c r="F334" s="251" t="s">
        <v>326</v>
      </c>
      <c r="G334" s="249"/>
      <c r="H334" s="252">
        <v>4.851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8" t="s">
        <v>170</v>
      </c>
      <c r="AU334" s="258" t="s">
        <v>85</v>
      </c>
      <c r="AV334" s="14" t="s">
        <v>85</v>
      </c>
      <c r="AW334" s="14" t="s">
        <v>31</v>
      </c>
      <c r="AX334" s="14" t="s">
        <v>75</v>
      </c>
      <c r="AY334" s="258" t="s">
        <v>156</v>
      </c>
    </row>
    <row r="335" s="15" customFormat="1">
      <c r="A335" s="15"/>
      <c r="B335" s="259"/>
      <c r="C335" s="260"/>
      <c r="D335" s="239" t="s">
        <v>170</v>
      </c>
      <c r="E335" s="261" t="s">
        <v>1</v>
      </c>
      <c r="F335" s="262" t="s">
        <v>176</v>
      </c>
      <c r="G335" s="260"/>
      <c r="H335" s="263">
        <v>4.851</v>
      </c>
      <c r="I335" s="264"/>
      <c r="J335" s="260"/>
      <c r="K335" s="260"/>
      <c r="L335" s="265"/>
      <c r="M335" s="266"/>
      <c r="N335" s="267"/>
      <c r="O335" s="267"/>
      <c r="P335" s="267"/>
      <c r="Q335" s="267"/>
      <c r="R335" s="267"/>
      <c r="S335" s="267"/>
      <c r="T335" s="26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9" t="s">
        <v>170</v>
      </c>
      <c r="AU335" s="269" t="s">
        <v>85</v>
      </c>
      <c r="AV335" s="15" t="s">
        <v>165</v>
      </c>
      <c r="AW335" s="15" t="s">
        <v>31</v>
      </c>
      <c r="AX335" s="15" t="s">
        <v>83</v>
      </c>
      <c r="AY335" s="269" t="s">
        <v>156</v>
      </c>
    </row>
    <row r="336" s="2" customFormat="1" ht="16.5" customHeight="1">
      <c r="A336" s="39"/>
      <c r="B336" s="40"/>
      <c r="C336" s="219" t="s">
        <v>327</v>
      </c>
      <c r="D336" s="219" t="s">
        <v>160</v>
      </c>
      <c r="E336" s="220" t="s">
        <v>328</v>
      </c>
      <c r="F336" s="221" t="s">
        <v>329</v>
      </c>
      <c r="G336" s="222" t="s">
        <v>186</v>
      </c>
      <c r="H336" s="223">
        <v>0.28799999999999998</v>
      </c>
      <c r="I336" s="224"/>
      <c r="J336" s="225">
        <f>ROUND(I336*H336,2)</f>
        <v>0</v>
      </c>
      <c r="K336" s="221" t="s">
        <v>164</v>
      </c>
      <c r="L336" s="45"/>
      <c r="M336" s="226" t="s">
        <v>1</v>
      </c>
      <c r="N336" s="227" t="s">
        <v>40</v>
      </c>
      <c r="O336" s="92"/>
      <c r="P336" s="228">
        <f>O336*H336</f>
        <v>0</v>
      </c>
      <c r="Q336" s="228">
        <v>2.6446800000000001</v>
      </c>
      <c r="R336" s="228">
        <f>Q336*H336</f>
        <v>0.76166783999999998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165</v>
      </c>
      <c r="AT336" s="230" t="s">
        <v>160</v>
      </c>
      <c r="AU336" s="230" t="s">
        <v>85</v>
      </c>
      <c r="AY336" s="18" t="s">
        <v>156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83</v>
      </c>
      <c r="BK336" s="231">
        <f>ROUND(I336*H336,2)</f>
        <v>0</v>
      </c>
      <c r="BL336" s="18" t="s">
        <v>165</v>
      </c>
      <c r="BM336" s="230" t="s">
        <v>330</v>
      </c>
    </row>
    <row r="337" s="2" customFormat="1">
      <c r="A337" s="39"/>
      <c r="B337" s="40"/>
      <c r="C337" s="41"/>
      <c r="D337" s="232" t="s">
        <v>168</v>
      </c>
      <c r="E337" s="41"/>
      <c r="F337" s="233" t="s">
        <v>331</v>
      </c>
      <c r="G337" s="41"/>
      <c r="H337" s="41"/>
      <c r="I337" s="234"/>
      <c r="J337" s="41"/>
      <c r="K337" s="41"/>
      <c r="L337" s="45"/>
      <c r="M337" s="235"/>
      <c r="N337" s="236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168</v>
      </c>
      <c r="AU337" s="18" t="s">
        <v>85</v>
      </c>
    </row>
    <row r="338" s="13" customFormat="1">
      <c r="A338" s="13"/>
      <c r="B338" s="237"/>
      <c r="C338" s="238"/>
      <c r="D338" s="239" t="s">
        <v>170</v>
      </c>
      <c r="E338" s="240" t="s">
        <v>1</v>
      </c>
      <c r="F338" s="241" t="s">
        <v>171</v>
      </c>
      <c r="G338" s="238"/>
      <c r="H338" s="240" t="s">
        <v>1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7" t="s">
        <v>170</v>
      </c>
      <c r="AU338" s="247" t="s">
        <v>85</v>
      </c>
      <c r="AV338" s="13" t="s">
        <v>83</v>
      </c>
      <c r="AW338" s="13" t="s">
        <v>31</v>
      </c>
      <c r="AX338" s="13" t="s">
        <v>75</v>
      </c>
      <c r="AY338" s="247" t="s">
        <v>156</v>
      </c>
    </row>
    <row r="339" s="13" customFormat="1">
      <c r="A339" s="13"/>
      <c r="B339" s="237"/>
      <c r="C339" s="238"/>
      <c r="D339" s="239" t="s">
        <v>170</v>
      </c>
      <c r="E339" s="240" t="s">
        <v>1</v>
      </c>
      <c r="F339" s="241" t="s">
        <v>172</v>
      </c>
      <c r="G339" s="238"/>
      <c r="H339" s="240" t="s">
        <v>1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7" t="s">
        <v>170</v>
      </c>
      <c r="AU339" s="247" t="s">
        <v>85</v>
      </c>
      <c r="AV339" s="13" t="s">
        <v>83</v>
      </c>
      <c r="AW339" s="13" t="s">
        <v>31</v>
      </c>
      <c r="AX339" s="13" t="s">
        <v>75</v>
      </c>
      <c r="AY339" s="247" t="s">
        <v>156</v>
      </c>
    </row>
    <row r="340" s="13" customFormat="1">
      <c r="A340" s="13"/>
      <c r="B340" s="237"/>
      <c r="C340" s="238"/>
      <c r="D340" s="239" t="s">
        <v>170</v>
      </c>
      <c r="E340" s="240" t="s">
        <v>1</v>
      </c>
      <c r="F340" s="241" t="s">
        <v>173</v>
      </c>
      <c r="G340" s="238"/>
      <c r="H340" s="240" t="s">
        <v>1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7" t="s">
        <v>170</v>
      </c>
      <c r="AU340" s="247" t="s">
        <v>85</v>
      </c>
      <c r="AV340" s="13" t="s">
        <v>83</v>
      </c>
      <c r="AW340" s="13" t="s">
        <v>31</v>
      </c>
      <c r="AX340" s="13" t="s">
        <v>75</v>
      </c>
      <c r="AY340" s="247" t="s">
        <v>156</v>
      </c>
    </row>
    <row r="341" s="13" customFormat="1">
      <c r="A341" s="13"/>
      <c r="B341" s="237"/>
      <c r="C341" s="238"/>
      <c r="D341" s="239" t="s">
        <v>170</v>
      </c>
      <c r="E341" s="240" t="s">
        <v>1</v>
      </c>
      <c r="F341" s="241" t="s">
        <v>332</v>
      </c>
      <c r="G341" s="238"/>
      <c r="H341" s="240" t="s">
        <v>1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7" t="s">
        <v>170</v>
      </c>
      <c r="AU341" s="247" t="s">
        <v>85</v>
      </c>
      <c r="AV341" s="13" t="s">
        <v>83</v>
      </c>
      <c r="AW341" s="13" t="s">
        <v>31</v>
      </c>
      <c r="AX341" s="13" t="s">
        <v>75</v>
      </c>
      <c r="AY341" s="247" t="s">
        <v>156</v>
      </c>
    </row>
    <row r="342" s="14" customFormat="1">
      <c r="A342" s="14"/>
      <c r="B342" s="248"/>
      <c r="C342" s="249"/>
      <c r="D342" s="239" t="s">
        <v>170</v>
      </c>
      <c r="E342" s="250" t="s">
        <v>1</v>
      </c>
      <c r="F342" s="251" t="s">
        <v>333</v>
      </c>
      <c r="G342" s="249"/>
      <c r="H342" s="252">
        <v>0.28799999999999998</v>
      </c>
      <c r="I342" s="253"/>
      <c r="J342" s="249"/>
      <c r="K342" s="249"/>
      <c r="L342" s="254"/>
      <c r="M342" s="255"/>
      <c r="N342" s="256"/>
      <c r="O342" s="256"/>
      <c r="P342" s="256"/>
      <c r="Q342" s="256"/>
      <c r="R342" s="256"/>
      <c r="S342" s="256"/>
      <c r="T342" s="25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8" t="s">
        <v>170</v>
      </c>
      <c r="AU342" s="258" t="s">
        <v>85</v>
      </c>
      <c r="AV342" s="14" t="s">
        <v>85</v>
      </c>
      <c r="AW342" s="14" t="s">
        <v>31</v>
      </c>
      <c r="AX342" s="14" t="s">
        <v>75</v>
      </c>
      <c r="AY342" s="258" t="s">
        <v>156</v>
      </c>
    </row>
    <row r="343" s="15" customFormat="1">
      <c r="A343" s="15"/>
      <c r="B343" s="259"/>
      <c r="C343" s="260"/>
      <c r="D343" s="239" t="s">
        <v>170</v>
      </c>
      <c r="E343" s="261" t="s">
        <v>1</v>
      </c>
      <c r="F343" s="262" t="s">
        <v>176</v>
      </c>
      <c r="G343" s="260"/>
      <c r="H343" s="263">
        <v>0.28799999999999998</v>
      </c>
      <c r="I343" s="264"/>
      <c r="J343" s="260"/>
      <c r="K343" s="260"/>
      <c r="L343" s="265"/>
      <c r="M343" s="266"/>
      <c r="N343" s="267"/>
      <c r="O343" s="267"/>
      <c r="P343" s="267"/>
      <c r="Q343" s="267"/>
      <c r="R343" s="267"/>
      <c r="S343" s="267"/>
      <c r="T343" s="268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9" t="s">
        <v>170</v>
      </c>
      <c r="AU343" s="269" t="s">
        <v>85</v>
      </c>
      <c r="AV343" s="15" t="s">
        <v>165</v>
      </c>
      <c r="AW343" s="15" t="s">
        <v>31</v>
      </c>
      <c r="AX343" s="15" t="s">
        <v>83</v>
      </c>
      <c r="AY343" s="269" t="s">
        <v>156</v>
      </c>
    </row>
    <row r="344" s="12" customFormat="1" ht="22.8" customHeight="1">
      <c r="A344" s="12"/>
      <c r="B344" s="203"/>
      <c r="C344" s="204"/>
      <c r="D344" s="205" t="s">
        <v>74</v>
      </c>
      <c r="E344" s="217" t="s">
        <v>197</v>
      </c>
      <c r="F344" s="217" t="s">
        <v>334</v>
      </c>
      <c r="G344" s="204"/>
      <c r="H344" s="204"/>
      <c r="I344" s="207"/>
      <c r="J344" s="218">
        <f>BK344</f>
        <v>0</v>
      </c>
      <c r="K344" s="204"/>
      <c r="L344" s="209"/>
      <c r="M344" s="210"/>
      <c r="N344" s="211"/>
      <c r="O344" s="211"/>
      <c r="P344" s="212">
        <f>SUM(P345:P362)</f>
        <v>0</v>
      </c>
      <c r="Q344" s="211"/>
      <c r="R344" s="212">
        <f>SUM(R345:R362)</f>
        <v>26.672753999999998</v>
      </c>
      <c r="S344" s="211"/>
      <c r="T344" s="213">
        <f>SUM(T345:T362)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4" t="s">
        <v>83</v>
      </c>
      <c r="AT344" s="215" t="s">
        <v>74</v>
      </c>
      <c r="AU344" s="215" t="s">
        <v>83</v>
      </c>
      <c r="AY344" s="214" t="s">
        <v>156</v>
      </c>
      <c r="BK344" s="216">
        <f>SUM(BK345:BK362)</f>
        <v>0</v>
      </c>
    </row>
    <row r="345" s="2" customFormat="1" ht="26.4" customHeight="1">
      <c r="A345" s="39"/>
      <c r="B345" s="40"/>
      <c r="C345" s="219" t="s">
        <v>335</v>
      </c>
      <c r="D345" s="219" t="s">
        <v>160</v>
      </c>
      <c r="E345" s="220" t="s">
        <v>336</v>
      </c>
      <c r="F345" s="221" t="s">
        <v>337</v>
      </c>
      <c r="G345" s="222" t="s">
        <v>163</v>
      </c>
      <c r="H345" s="223">
        <v>122.24</v>
      </c>
      <c r="I345" s="224"/>
      <c r="J345" s="225">
        <f>ROUND(I345*H345,2)</f>
        <v>0</v>
      </c>
      <c r="K345" s="221" t="s">
        <v>164</v>
      </c>
      <c r="L345" s="45"/>
      <c r="M345" s="226" t="s">
        <v>1</v>
      </c>
      <c r="N345" s="227" t="s">
        <v>40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165</v>
      </c>
      <c r="AT345" s="230" t="s">
        <v>160</v>
      </c>
      <c r="AU345" s="230" t="s">
        <v>85</v>
      </c>
      <c r="AY345" s="18" t="s">
        <v>156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83</v>
      </c>
      <c r="BK345" s="231">
        <f>ROUND(I345*H345,2)</f>
        <v>0</v>
      </c>
      <c r="BL345" s="18" t="s">
        <v>165</v>
      </c>
      <c r="BM345" s="230" t="s">
        <v>338</v>
      </c>
    </row>
    <row r="346" s="2" customFormat="1">
      <c r="A346" s="39"/>
      <c r="B346" s="40"/>
      <c r="C346" s="41"/>
      <c r="D346" s="232" t="s">
        <v>168</v>
      </c>
      <c r="E346" s="41"/>
      <c r="F346" s="233" t="s">
        <v>339</v>
      </c>
      <c r="G346" s="41"/>
      <c r="H346" s="41"/>
      <c r="I346" s="234"/>
      <c r="J346" s="41"/>
      <c r="K346" s="41"/>
      <c r="L346" s="45"/>
      <c r="M346" s="235"/>
      <c r="N346" s="236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168</v>
      </c>
      <c r="AU346" s="18" t="s">
        <v>85</v>
      </c>
    </row>
    <row r="347" s="13" customFormat="1">
      <c r="A347" s="13"/>
      <c r="B347" s="237"/>
      <c r="C347" s="238"/>
      <c r="D347" s="239" t="s">
        <v>170</v>
      </c>
      <c r="E347" s="240" t="s">
        <v>1</v>
      </c>
      <c r="F347" s="241" t="s">
        <v>171</v>
      </c>
      <c r="G347" s="238"/>
      <c r="H347" s="240" t="s">
        <v>1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7" t="s">
        <v>170</v>
      </c>
      <c r="AU347" s="247" t="s">
        <v>85</v>
      </c>
      <c r="AV347" s="13" t="s">
        <v>83</v>
      </c>
      <c r="AW347" s="13" t="s">
        <v>31</v>
      </c>
      <c r="AX347" s="13" t="s">
        <v>75</v>
      </c>
      <c r="AY347" s="247" t="s">
        <v>156</v>
      </c>
    </row>
    <row r="348" s="13" customFormat="1">
      <c r="A348" s="13"/>
      <c r="B348" s="237"/>
      <c r="C348" s="238"/>
      <c r="D348" s="239" t="s">
        <v>170</v>
      </c>
      <c r="E348" s="240" t="s">
        <v>1</v>
      </c>
      <c r="F348" s="241" t="s">
        <v>172</v>
      </c>
      <c r="G348" s="238"/>
      <c r="H348" s="240" t="s">
        <v>1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7" t="s">
        <v>170</v>
      </c>
      <c r="AU348" s="247" t="s">
        <v>85</v>
      </c>
      <c r="AV348" s="13" t="s">
        <v>83</v>
      </c>
      <c r="AW348" s="13" t="s">
        <v>31</v>
      </c>
      <c r="AX348" s="13" t="s">
        <v>75</v>
      </c>
      <c r="AY348" s="247" t="s">
        <v>156</v>
      </c>
    </row>
    <row r="349" s="13" customFormat="1">
      <c r="A349" s="13"/>
      <c r="B349" s="237"/>
      <c r="C349" s="238"/>
      <c r="D349" s="239" t="s">
        <v>170</v>
      </c>
      <c r="E349" s="240" t="s">
        <v>1</v>
      </c>
      <c r="F349" s="241" t="s">
        <v>173</v>
      </c>
      <c r="G349" s="238"/>
      <c r="H349" s="240" t="s">
        <v>1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7" t="s">
        <v>170</v>
      </c>
      <c r="AU349" s="247" t="s">
        <v>85</v>
      </c>
      <c r="AV349" s="13" t="s">
        <v>83</v>
      </c>
      <c r="AW349" s="13" t="s">
        <v>31</v>
      </c>
      <c r="AX349" s="13" t="s">
        <v>75</v>
      </c>
      <c r="AY349" s="247" t="s">
        <v>156</v>
      </c>
    </row>
    <row r="350" s="13" customFormat="1">
      <c r="A350" s="13"/>
      <c r="B350" s="237"/>
      <c r="C350" s="238"/>
      <c r="D350" s="239" t="s">
        <v>170</v>
      </c>
      <c r="E350" s="240" t="s">
        <v>1</v>
      </c>
      <c r="F350" s="241" t="s">
        <v>340</v>
      </c>
      <c r="G350" s="238"/>
      <c r="H350" s="240" t="s">
        <v>1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7" t="s">
        <v>170</v>
      </c>
      <c r="AU350" s="247" t="s">
        <v>85</v>
      </c>
      <c r="AV350" s="13" t="s">
        <v>83</v>
      </c>
      <c r="AW350" s="13" t="s">
        <v>31</v>
      </c>
      <c r="AX350" s="13" t="s">
        <v>75</v>
      </c>
      <c r="AY350" s="247" t="s">
        <v>156</v>
      </c>
    </row>
    <row r="351" s="14" customFormat="1">
      <c r="A351" s="14"/>
      <c r="B351" s="248"/>
      <c r="C351" s="249"/>
      <c r="D351" s="239" t="s">
        <v>170</v>
      </c>
      <c r="E351" s="250" t="s">
        <v>1</v>
      </c>
      <c r="F351" s="251" t="s">
        <v>341</v>
      </c>
      <c r="G351" s="249"/>
      <c r="H351" s="252">
        <v>122.24</v>
      </c>
      <c r="I351" s="253"/>
      <c r="J351" s="249"/>
      <c r="K351" s="249"/>
      <c r="L351" s="254"/>
      <c r="M351" s="255"/>
      <c r="N351" s="256"/>
      <c r="O351" s="256"/>
      <c r="P351" s="256"/>
      <c r="Q351" s="256"/>
      <c r="R351" s="256"/>
      <c r="S351" s="256"/>
      <c r="T351" s="257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8" t="s">
        <v>170</v>
      </c>
      <c r="AU351" s="258" t="s">
        <v>85</v>
      </c>
      <c r="AV351" s="14" t="s">
        <v>85</v>
      </c>
      <c r="AW351" s="14" t="s">
        <v>31</v>
      </c>
      <c r="AX351" s="14" t="s">
        <v>75</v>
      </c>
      <c r="AY351" s="258" t="s">
        <v>156</v>
      </c>
    </row>
    <row r="352" s="15" customFormat="1">
      <c r="A352" s="15"/>
      <c r="B352" s="259"/>
      <c r="C352" s="260"/>
      <c r="D352" s="239" t="s">
        <v>170</v>
      </c>
      <c r="E352" s="261" t="s">
        <v>1</v>
      </c>
      <c r="F352" s="262" t="s">
        <v>176</v>
      </c>
      <c r="G352" s="260"/>
      <c r="H352" s="263">
        <v>122.24</v>
      </c>
      <c r="I352" s="264"/>
      <c r="J352" s="260"/>
      <c r="K352" s="260"/>
      <c r="L352" s="265"/>
      <c r="M352" s="266"/>
      <c r="N352" s="267"/>
      <c r="O352" s="267"/>
      <c r="P352" s="267"/>
      <c r="Q352" s="267"/>
      <c r="R352" s="267"/>
      <c r="S352" s="267"/>
      <c r="T352" s="268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9" t="s">
        <v>170</v>
      </c>
      <c r="AU352" s="269" t="s">
        <v>85</v>
      </c>
      <c r="AV352" s="15" t="s">
        <v>165</v>
      </c>
      <c r="AW352" s="15" t="s">
        <v>31</v>
      </c>
      <c r="AX352" s="15" t="s">
        <v>83</v>
      </c>
      <c r="AY352" s="269" t="s">
        <v>156</v>
      </c>
    </row>
    <row r="353" s="2" customFormat="1" ht="40.8" customHeight="1">
      <c r="A353" s="39"/>
      <c r="B353" s="40"/>
      <c r="C353" s="219" t="s">
        <v>342</v>
      </c>
      <c r="D353" s="219" t="s">
        <v>160</v>
      </c>
      <c r="E353" s="220" t="s">
        <v>343</v>
      </c>
      <c r="F353" s="221" t="s">
        <v>344</v>
      </c>
      <c r="G353" s="222" t="s">
        <v>163</v>
      </c>
      <c r="H353" s="223">
        <v>122.24</v>
      </c>
      <c r="I353" s="224"/>
      <c r="J353" s="225">
        <f>ROUND(I353*H353,2)</f>
        <v>0</v>
      </c>
      <c r="K353" s="221" t="s">
        <v>164</v>
      </c>
      <c r="L353" s="45"/>
      <c r="M353" s="226" t="s">
        <v>1</v>
      </c>
      <c r="N353" s="227" t="s">
        <v>40</v>
      </c>
      <c r="O353" s="92"/>
      <c r="P353" s="228">
        <f>O353*H353</f>
        <v>0</v>
      </c>
      <c r="Q353" s="228">
        <v>0.14610000000000001</v>
      </c>
      <c r="R353" s="228">
        <f>Q353*H353</f>
        <v>17.859264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165</v>
      </c>
      <c r="AT353" s="230" t="s">
        <v>160</v>
      </c>
      <c r="AU353" s="230" t="s">
        <v>85</v>
      </c>
      <c r="AY353" s="18" t="s">
        <v>156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83</v>
      </c>
      <c r="BK353" s="231">
        <f>ROUND(I353*H353,2)</f>
        <v>0</v>
      </c>
      <c r="BL353" s="18" t="s">
        <v>165</v>
      </c>
      <c r="BM353" s="230" t="s">
        <v>345</v>
      </c>
    </row>
    <row r="354" s="2" customFormat="1">
      <c r="A354" s="39"/>
      <c r="B354" s="40"/>
      <c r="C354" s="41"/>
      <c r="D354" s="232" t="s">
        <v>168</v>
      </c>
      <c r="E354" s="41"/>
      <c r="F354" s="233" t="s">
        <v>346</v>
      </c>
      <c r="G354" s="41"/>
      <c r="H354" s="41"/>
      <c r="I354" s="234"/>
      <c r="J354" s="41"/>
      <c r="K354" s="41"/>
      <c r="L354" s="45"/>
      <c r="M354" s="235"/>
      <c r="N354" s="236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168</v>
      </c>
      <c r="AU354" s="18" t="s">
        <v>85</v>
      </c>
    </row>
    <row r="355" s="13" customFormat="1">
      <c r="A355" s="13"/>
      <c r="B355" s="237"/>
      <c r="C355" s="238"/>
      <c r="D355" s="239" t="s">
        <v>170</v>
      </c>
      <c r="E355" s="240" t="s">
        <v>1</v>
      </c>
      <c r="F355" s="241" t="s">
        <v>171</v>
      </c>
      <c r="G355" s="238"/>
      <c r="H355" s="240" t="s">
        <v>1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7" t="s">
        <v>170</v>
      </c>
      <c r="AU355" s="247" t="s">
        <v>85</v>
      </c>
      <c r="AV355" s="13" t="s">
        <v>83</v>
      </c>
      <c r="AW355" s="13" t="s">
        <v>31</v>
      </c>
      <c r="AX355" s="13" t="s">
        <v>75</v>
      </c>
      <c r="AY355" s="247" t="s">
        <v>156</v>
      </c>
    </row>
    <row r="356" s="13" customFormat="1">
      <c r="A356" s="13"/>
      <c r="B356" s="237"/>
      <c r="C356" s="238"/>
      <c r="D356" s="239" t="s">
        <v>170</v>
      </c>
      <c r="E356" s="240" t="s">
        <v>1</v>
      </c>
      <c r="F356" s="241" t="s">
        <v>172</v>
      </c>
      <c r="G356" s="238"/>
      <c r="H356" s="240" t="s">
        <v>1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7" t="s">
        <v>170</v>
      </c>
      <c r="AU356" s="247" t="s">
        <v>85</v>
      </c>
      <c r="AV356" s="13" t="s">
        <v>83</v>
      </c>
      <c r="AW356" s="13" t="s">
        <v>31</v>
      </c>
      <c r="AX356" s="13" t="s">
        <v>75</v>
      </c>
      <c r="AY356" s="247" t="s">
        <v>156</v>
      </c>
    </row>
    <row r="357" s="13" customFormat="1">
      <c r="A357" s="13"/>
      <c r="B357" s="237"/>
      <c r="C357" s="238"/>
      <c r="D357" s="239" t="s">
        <v>170</v>
      </c>
      <c r="E357" s="240" t="s">
        <v>1</v>
      </c>
      <c r="F357" s="241" t="s">
        <v>173</v>
      </c>
      <c r="G357" s="238"/>
      <c r="H357" s="240" t="s">
        <v>1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7" t="s">
        <v>170</v>
      </c>
      <c r="AU357" s="247" t="s">
        <v>85</v>
      </c>
      <c r="AV357" s="13" t="s">
        <v>83</v>
      </c>
      <c r="AW357" s="13" t="s">
        <v>31</v>
      </c>
      <c r="AX357" s="13" t="s">
        <v>75</v>
      </c>
      <c r="AY357" s="247" t="s">
        <v>156</v>
      </c>
    </row>
    <row r="358" s="13" customFormat="1">
      <c r="A358" s="13"/>
      <c r="B358" s="237"/>
      <c r="C358" s="238"/>
      <c r="D358" s="239" t="s">
        <v>170</v>
      </c>
      <c r="E358" s="240" t="s">
        <v>1</v>
      </c>
      <c r="F358" s="241" t="s">
        <v>340</v>
      </c>
      <c r="G358" s="238"/>
      <c r="H358" s="240" t="s">
        <v>1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7" t="s">
        <v>170</v>
      </c>
      <c r="AU358" s="247" t="s">
        <v>85</v>
      </c>
      <c r="AV358" s="13" t="s">
        <v>83</v>
      </c>
      <c r="AW358" s="13" t="s">
        <v>31</v>
      </c>
      <c r="AX358" s="13" t="s">
        <v>75</v>
      </c>
      <c r="AY358" s="247" t="s">
        <v>156</v>
      </c>
    </row>
    <row r="359" s="14" customFormat="1">
      <c r="A359" s="14"/>
      <c r="B359" s="248"/>
      <c r="C359" s="249"/>
      <c r="D359" s="239" t="s">
        <v>170</v>
      </c>
      <c r="E359" s="250" t="s">
        <v>1</v>
      </c>
      <c r="F359" s="251" t="s">
        <v>341</v>
      </c>
      <c r="G359" s="249"/>
      <c r="H359" s="252">
        <v>122.24</v>
      </c>
      <c r="I359" s="253"/>
      <c r="J359" s="249"/>
      <c r="K359" s="249"/>
      <c r="L359" s="254"/>
      <c r="M359" s="255"/>
      <c r="N359" s="256"/>
      <c r="O359" s="256"/>
      <c r="P359" s="256"/>
      <c r="Q359" s="256"/>
      <c r="R359" s="256"/>
      <c r="S359" s="256"/>
      <c r="T359" s="25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8" t="s">
        <v>170</v>
      </c>
      <c r="AU359" s="258" t="s">
        <v>85</v>
      </c>
      <c r="AV359" s="14" t="s">
        <v>85</v>
      </c>
      <c r="AW359" s="14" t="s">
        <v>31</v>
      </c>
      <c r="AX359" s="14" t="s">
        <v>75</v>
      </c>
      <c r="AY359" s="258" t="s">
        <v>156</v>
      </c>
    </row>
    <row r="360" s="15" customFormat="1">
      <c r="A360" s="15"/>
      <c r="B360" s="259"/>
      <c r="C360" s="260"/>
      <c r="D360" s="239" t="s">
        <v>170</v>
      </c>
      <c r="E360" s="261" t="s">
        <v>1</v>
      </c>
      <c r="F360" s="262" t="s">
        <v>176</v>
      </c>
      <c r="G360" s="260"/>
      <c r="H360" s="263">
        <v>122.24</v>
      </c>
      <c r="I360" s="264"/>
      <c r="J360" s="260"/>
      <c r="K360" s="260"/>
      <c r="L360" s="265"/>
      <c r="M360" s="266"/>
      <c r="N360" s="267"/>
      <c r="O360" s="267"/>
      <c r="P360" s="267"/>
      <c r="Q360" s="267"/>
      <c r="R360" s="267"/>
      <c r="S360" s="267"/>
      <c r="T360" s="268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9" t="s">
        <v>170</v>
      </c>
      <c r="AU360" s="269" t="s">
        <v>85</v>
      </c>
      <c r="AV360" s="15" t="s">
        <v>165</v>
      </c>
      <c r="AW360" s="15" t="s">
        <v>31</v>
      </c>
      <c r="AX360" s="15" t="s">
        <v>83</v>
      </c>
      <c r="AY360" s="269" t="s">
        <v>156</v>
      </c>
    </row>
    <row r="361" s="2" customFormat="1" ht="16.5" customHeight="1">
      <c r="A361" s="39"/>
      <c r="B361" s="40"/>
      <c r="C361" s="281" t="s">
        <v>347</v>
      </c>
      <c r="D361" s="281" t="s">
        <v>289</v>
      </c>
      <c r="E361" s="282" t="s">
        <v>348</v>
      </c>
      <c r="F361" s="283" t="s">
        <v>349</v>
      </c>
      <c r="G361" s="284" t="s">
        <v>163</v>
      </c>
      <c r="H361" s="285">
        <v>125.907</v>
      </c>
      <c r="I361" s="286"/>
      <c r="J361" s="287">
        <f>ROUND(I361*H361,2)</f>
        <v>0</v>
      </c>
      <c r="K361" s="283" t="s">
        <v>164</v>
      </c>
      <c r="L361" s="288"/>
      <c r="M361" s="289" t="s">
        <v>1</v>
      </c>
      <c r="N361" s="290" t="s">
        <v>40</v>
      </c>
      <c r="O361" s="92"/>
      <c r="P361" s="228">
        <f>O361*H361</f>
        <v>0</v>
      </c>
      <c r="Q361" s="228">
        <v>0.070000000000000007</v>
      </c>
      <c r="R361" s="228">
        <f>Q361*H361</f>
        <v>8.8134899999999998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219</v>
      </c>
      <c r="AT361" s="230" t="s">
        <v>289</v>
      </c>
      <c r="AU361" s="230" t="s">
        <v>85</v>
      </c>
      <c r="AY361" s="18" t="s">
        <v>156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83</v>
      </c>
      <c r="BK361" s="231">
        <f>ROUND(I361*H361,2)</f>
        <v>0</v>
      </c>
      <c r="BL361" s="18" t="s">
        <v>165</v>
      </c>
      <c r="BM361" s="230" t="s">
        <v>350</v>
      </c>
    </row>
    <row r="362" s="14" customFormat="1">
      <c r="A362" s="14"/>
      <c r="B362" s="248"/>
      <c r="C362" s="249"/>
      <c r="D362" s="239" t="s">
        <v>170</v>
      </c>
      <c r="E362" s="249"/>
      <c r="F362" s="251" t="s">
        <v>351</v>
      </c>
      <c r="G362" s="249"/>
      <c r="H362" s="252">
        <v>125.907</v>
      </c>
      <c r="I362" s="253"/>
      <c r="J362" s="249"/>
      <c r="K362" s="249"/>
      <c r="L362" s="254"/>
      <c r="M362" s="255"/>
      <c r="N362" s="256"/>
      <c r="O362" s="256"/>
      <c r="P362" s="256"/>
      <c r="Q362" s="256"/>
      <c r="R362" s="256"/>
      <c r="S362" s="256"/>
      <c r="T362" s="257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8" t="s">
        <v>170</v>
      </c>
      <c r="AU362" s="258" t="s">
        <v>85</v>
      </c>
      <c r="AV362" s="14" t="s">
        <v>85</v>
      </c>
      <c r="AW362" s="14" t="s">
        <v>4</v>
      </c>
      <c r="AX362" s="14" t="s">
        <v>83</v>
      </c>
      <c r="AY362" s="258" t="s">
        <v>156</v>
      </c>
    </row>
    <row r="363" s="12" customFormat="1" ht="22.8" customHeight="1">
      <c r="A363" s="12"/>
      <c r="B363" s="203"/>
      <c r="C363" s="204"/>
      <c r="D363" s="205" t="s">
        <v>74</v>
      </c>
      <c r="E363" s="217" t="s">
        <v>203</v>
      </c>
      <c r="F363" s="217" t="s">
        <v>352</v>
      </c>
      <c r="G363" s="204"/>
      <c r="H363" s="204"/>
      <c r="I363" s="207"/>
      <c r="J363" s="218">
        <f>BK363</f>
        <v>0</v>
      </c>
      <c r="K363" s="204"/>
      <c r="L363" s="209"/>
      <c r="M363" s="210"/>
      <c r="N363" s="211"/>
      <c r="O363" s="211"/>
      <c r="P363" s="212">
        <f>P364+P384+P673</f>
        <v>0</v>
      </c>
      <c r="Q363" s="211"/>
      <c r="R363" s="212">
        <f>R364+R384+R673</f>
        <v>139.08689325</v>
      </c>
      <c r="S363" s="211"/>
      <c r="T363" s="213">
        <f>T364+T384+T673</f>
        <v>0.0037114100000000005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4" t="s">
        <v>83</v>
      </c>
      <c r="AT363" s="215" t="s">
        <v>74</v>
      </c>
      <c r="AU363" s="215" t="s">
        <v>83</v>
      </c>
      <c r="AY363" s="214" t="s">
        <v>156</v>
      </c>
      <c r="BK363" s="216">
        <f>BK364+BK384+BK673</f>
        <v>0</v>
      </c>
    </row>
    <row r="364" s="12" customFormat="1" ht="20.88" customHeight="1">
      <c r="A364" s="12"/>
      <c r="B364" s="203"/>
      <c r="C364" s="204"/>
      <c r="D364" s="205" t="s">
        <v>74</v>
      </c>
      <c r="E364" s="217" t="s">
        <v>353</v>
      </c>
      <c r="F364" s="217" t="s">
        <v>354</v>
      </c>
      <c r="G364" s="204"/>
      <c r="H364" s="204"/>
      <c r="I364" s="207"/>
      <c r="J364" s="218">
        <f>BK364</f>
        <v>0</v>
      </c>
      <c r="K364" s="204"/>
      <c r="L364" s="209"/>
      <c r="M364" s="210"/>
      <c r="N364" s="211"/>
      <c r="O364" s="211"/>
      <c r="P364" s="212">
        <f>SUM(P365:P383)</f>
        <v>0</v>
      </c>
      <c r="Q364" s="211"/>
      <c r="R364" s="212">
        <f>SUM(R365:R383)</f>
        <v>0.84683200000000003</v>
      </c>
      <c r="S364" s="211"/>
      <c r="T364" s="213">
        <f>SUM(T365:T383)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4" t="s">
        <v>83</v>
      </c>
      <c r="AT364" s="215" t="s">
        <v>74</v>
      </c>
      <c r="AU364" s="215" t="s">
        <v>85</v>
      </c>
      <c r="AY364" s="214" t="s">
        <v>156</v>
      </c>
      <c r="BK364" s="216">
        <f>SUM(BK365:BK383)</f>
        <v>0</v>
      </c>
    </row>
    <row r="365" s="2" customFormat="1" ht="26.4" customHeight="1">
      <c r="A365" s="39"/>
      <c r="B365" s="40"/>
      <c r="C365" s="219" t="s">
        <v>355</v>
      </c>
      <c r="D365" s="219" t="s">
        <v>160</v>
      </c>
      <c r="E365" s="220" t="s">
        <v>356</v>
      </c>
      <c r="F365" s="221" t="s">
        <v>357</v>
      </c>
      <c r="G365" s="222" t="s">
        <v>358</v>
      </c>
      <c r="H365" s="223">
        <v>529.26999999999998</v>
      </c>
      <c r="I365" s="224"/>
      <c r="J365" s="225">
        <f>ROUND(I365*H365,2)</f>
        <v>0</v>
      </c>
      <c r="K365" s="221" t="s">
        <v>1</v>
      </c>
      <c r="L365" s="45"/>
      <c r="M365" s="226" t="s">
        <v>1</v>
      </c>
      <c r="N365" s="227" t="s">
        <v>40</v>
      </c>
      <c r="O365" s="92"/>
      <c r="P365" s="228">
        <f>O365*H365</f>
        <v>0</v>
      </c>
      <c r="Q365" s="228">
        <v>0.0016000000000000001</v>
      </c>
      <c r="R365" s="228">
        <f>Q365*H365</f>
        <v>0.84683200000000003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165</v>
      </c>
      <c r="AT365" s="230" t="s">
        <v>160</v>
      </c>
      <c r="AU365" s="230" t="s">
        <v>166</v>
      </c>
      <c r="AY365" s="18" t="s">
        <v>156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83</v>
      </c>
      <c r="BK365" s="231">
        <f>ROUND(I365*H365,2)</f>
        <v>0</v>
      </c>
      <c r="BL365" s="18" t="s">
        <v>165</v>
      </c>
      <c r="BM365" s="230" t="s">
        <v>359</v>
      </c>
    </row>
    <row r="366" s="13" customFormat="1">
      <c r="A366" s="13"/>
      <c r="B366" s="237"/>
      <c r="C366" s="238"/>
      <c r="D366" s="239" t="s">
        <v>170</v>
      </c>
      <c r="E366" s="240" t="s">
        <v>1</v>
      </c>
      <c r="F366" s="241" t="s">
        <v>171</v>
      </c>
      <c r="G366" s="238"/>
      <c r="H366" s="240" t="s">
        <v>1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7" t="s">
        <v>170</v>
      </c>
      <c r="AU366" s="247" t="s">
        <v>166</v>
      </c>
      <c r="AV366" s="13" t="s">
        <v>83</v>
      </c>
      <c r="AW366" s="13" t="s">
        <v>31</v>
      </c>
      <c r="AX366" s="13" t="s">
        <v>75</v>
      </c>
      <c r="AY366" s="247" t="s">
        <v>156</v>
      </c>
    </row>
    <row r="367" s="13" customFormat="1">
      <c r="A367" s="13"/>
      <c r="B367" s="237"/>
      <c r="C367" s="238"/>
      <c r="D367" s="239" t="s">
        <v>170</v>
      </c>
      <c r="E367" s="240" t="s">
        <v>1</v>
      </c>
      <c r="F367" s="241" t="s">
        <v>172</v>
      </c>
      <c r="G367" s="238"/>
      <c r="H367" s="240" t="s">
        <v>1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7" t="s">
        <v>170</v>
      </c>
      <c r="AU367" s="247" t="s">
        <v>166</v>
      </c>
      <c r="AV367" s="13" t="s">
        <v>83</v>
      </c>
      <c r="AW367" s="13" t="s">
        <v>31</v>
      </c>
      <c r="AX367" s="13" t="s">
        <v>75</v>
      </c>
      <c r="AY367" s="247" t="s">
        <v>156</v>
      </c>
    </row>
    <row r="368" s="13" customFormat="1">
      <c r="A368" s="13"/>
      <c r="B368" s="237"/>
      <c r="C368" s="238"/>
      <c r="D368" s="239" t="s">
        <v>170</v>
      </c>
      <c r="E368" s="240" t="s">
        <v>1</v>
      </c>
      <c r="F368" s="241" t="s">
        <v>173</v>
      </c>
      <c r="G368" s="238"/>
      <c r="H368" s="240" t="s">
        <v>1</v>
      </c>
      <c r="I368" s="242"/>
      <c r="J368" s="238"/>
      <c r="K368" s="238"/>
      <c r="L368" s="243"/>
      <c r="M368" s="244"/>
      <c r="N368" s="245"/>
      <c r="O368" s="245"/>
      <c r="P368" s="245"/>
      <c r="Q368" s="245"/>
      <c r="R368" s="245"/>
      <c r="S368" s="245"/>
      <c r="T368" s="24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7" t="s">
        <v>170</v>
      </c>
      <c r="AU368" s="247" t="s">
        <v>166</v>
      </c>
      <c r="AV368" s="13" t="s">
        <v>83</v>
      </c>
      <c r="AW368" s="13" t="s">
        <v>31</v>
      </c>
      <c r="AX368" s="13" t="s">
        <v>75</v>
      </c>
      <c r="AY368" s="247" t="s">
        <v>156</v>
      </c>
    </row>
    <row r="369" s="13" customFormat="1">
      <c r="A369" s="13"/>
      <c r="B369" s="237"/>
      <c r="C369" s="238"/>
      <c r="D369" s="239" t="s">
        <v>170</v>
      </c>
      <c r="E369" s="240" t="s">
        <v>1</v>
      </c>
      <c r="F369" s="241" t="s">
        <v>360</v>
      </c>
      <c r="G369" s="238"/>
      <c r="H369" s="240" t="s">
        <v>1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7" t="s">
        <v>170</v>
      </c>
      <c r="AU369" s="247" t="s">
        <v>166</v>
      </c>
      <c r="AV369" s="13" t="s">
        <v>83</v>
      </c>
      <c r="AW369" s="13" t="s">
        <v>31</v>
      </c>
      <c r="AX369" s="13" t="s">
        <v>75</v>
      </c>
      <c r="AY369" s="247" t="s">
        <v>156</v>
      </c>
    </row>
    <row r="370" s="13" customFormat="1">
      <c r="A370" s="13"/>
      <c r="B370" s="237"/>
      <c r="C370" s="238"/>
      <c r="D370" s="239" t="s">
        <v>170</v>
      </c>
      <c r="E370" s="240" t="s">
        <v>1</v>
      </c>
      <c r="F370" s="241" t="s">
        <v>361</v>
      </c>
      <c r="G370" s="238"/>
      <c r="H370" s="240" t="s">
        <v>1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7" t="s">
        <v>170</v>
      </c>
      <c r="AU370" s="247" t="s">
        <v>166</v>
      </c>
      <c r="AV370" s="13" t="s">
        <v>83</v>
      </c>
      <c r="AW370" s="13" t="s">
        <v>31</v>
      </c>
      <c r="AX370" s="13" t="s">
        <v>75</v>
      </c>
      <c r="AY370" s="247" t="s">
        <v>156</v>
      </c>
    </row>
    <row r="371" s="13" customFormat="1">
      <c r="A371" s="13"/>
      <c r="B371" s="237"/>
      <c r="C371" s="238"/>
      <c r="D371" s="239" t="s">
        <v>170</v>
      </c>
      <c r="E371" s="240" t="s">
        <v>1</v>
      </c>
      <c r="F371" s="241" t="s">
        <v>362</v>
      </c>
      <c r="G371" s="238"/>
      <c r="H371" s="240" t="s">
        <v>1</v>
      </c>
      <c r="I371" s="242"/>
      <c r="J371" s="238"/>
      <c r="K371" s="238"/>
      <c r="L371" s="243"/>
      <c r="M371" s="244"/>
      <c r="N371" s="245"/>
      <c r="O371" s="245"/>
      <c r="P371" s="245"/>
      <c r="Q371" s="245"/>
      <c r="R371" s="245"/>
      <c r="S371" s="245"/>
      <c r="T371" s="24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7" t="s">
        <v>170</v>
      </c>
      <c r="AU371" s="247" t="s">
        <v>166</v>
      </c>
      <c r="AV371" s="13" t="s">
        <v>83</v>
      </c>
      <c r="AW371" s="13" t="s">
        <v>31</v>
      </c>
      <c r="AX371" s="13" t="s">
        <v>75</v>
      </c>
      <c r="AY371" s="247" t="s">
        <v>156</v>
      </c>
    </row>
    <row r="372" s="13" customFormat="1">
      <c r="A372" s="13"/>
      <c r="B372" s="237"/>
      <c r="C372" s="238"/>
      <c r="D372" s="239" t="s">
        <v>170</v>
      </c>
      <c r="E372" s="240" t="s">
        <v>1</v>
      </c>
      <c r="F372" s="241" t="s">
        <v>363</v>
      </c>
      <c r="G372" s="238"/>
      <c r="H372" s="240" t="s">
        <v>1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7" t="s">
        <v>170</v>
      </c>
      <c r="AU372" s="247" t="s">
        <v>166</v>
      </c>
      <c r="AV372" s="13" t="s">
        <v>83</v>
      </c>
      <c r="AW372" s="13" t="s">
        <v>31</v>
      </c>
      <c r="AX372" s="13" t="s">
        <v>75</v>
      </c>
      <c r="AY372" s="247" t="s">
        <v>156</v>
      </c>
    </row>
    <row r="373" s="13" customFormat="1">
      <c r="A373" s="13"/>
      <c r="B373" s="237"/>
      <c r="C373" s="238"/>
      <c r="D373" s="239" t="s">
        <v>170</v>
      </c>
      <c r="E373" s="240" t="s">
        <v>1</v>
      </c>
      <c r="F373" s="241" t="s">
        <v>364</v>
      </c>
      <c r="G373" s="238"/>
      <c r="H373" s="240" t="s">
        <v>1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7" t="s">
        <v>170</v>
      </c>
      <c r="AU373" s="247" t="s">
        <v>166</v>
      </c>
      <c r="AV373" s="13" t="s">
        <v>83</v>
      </c>
      <c r="AW373" s="13" t="s">
        <v>31</v>
      </c>
      <c r="AX373" s="13" t="s">
        <v>75</v>
      </c>
      <c r="AY373" s="247" t="s">
        <v>156</v>
      </c>
    </row>
    <row r="374" s="13" customFormat="1">
      <c r="A374" s="13"/>
      <c r="B374" s="237"/>
      <c r="C374" s="238"/>
      <c r="D374" s="239" t="s">
        <v>170</v>
      </c>
      <c r="E374" s="240" t="s">
        <v>1</v>
      </c>
      <c r="F374" s="241" t="s">
        <v>173</v>
      </c>
      <c r="G374" s="238"/>
      <c r="H374" s="240" t="s">
        <v>1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7" t="s">
        <v>170</v>
      </c>
      <c r="AU374" s="247" t="s">
        <v>166</v>
      </c>
      <c r="AV374" s="13" t="s">
        <v>83</v>
      </c>
      <c r="AW374" s="13" t="s">
        <v>31</v>
      </c>
      <c r="AX374" s="13" t="s">
        <v>75</v>
      </c>
      <c r="AY374" s="247" t="s">
        <v>156</v>
      </c>
    </row>
    <row r="375" s="13" customFormat="1">
      <c r="A375" s="13"/>
      <c r="B375" s="237"/>
      <c r="C375" s="238"/>
      <c r="D375" s="239" t="s">
        <v>170</v>
      </c>
      <c r="E375" s="240" t="s">
        <v>1</v>
      </c>
      <c r="F375" s="241" t="s">
        <v>365</v>
      </c>
      <c r="G375" s="238"/>
      <c r="H375" s="240" t="s">
        <v>1</v>
      </c>
      <c r="I375" s="242"/>
      <c r="J375" s="238"/>
      <c r="K375" s="238"/>
      <c r="L375" s="243"/>
      <c r="M375" s="244"/>
      <c r="N375" s="245"/>
      <c r="O375" s="245"/>
      <c r="P375" s="245"/>
      <c r="Q375" s="245"/>
      <c r="R375" s="245"/>
      <c r="S375" s="245"/>
      <c r="T375" s="24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7" t="s">
        <v>170</v>
      </c>
      <c r="AU375" s="247" t="s">
        <v>166</v>
      </c>
      <c r="AV375" s="13" t="s">
        <v>83</v>
      </c>
      <c r="AW375" s="13" t="s">
        <v>31</v>
      </c>
      <c r="AX375" s="13" t="s">
        <v>75</v>
      </c>
      <c r="AY375" s="247" t="s">
        <v>156</v>
      </c>
    </row>
    <row r="376" s="14" customFormat="1">
      <c r="A376" s="14"/>
      <c r="B376" s="248"/>
      <c r="C376" s="249"/>
      <c r="D376" s="239" t="s">
        <v>170</v>
      </c>
      <c r="E376" s="250" t="s">
        <v>1</v>
      </c>
      <c r="F376" s="251" t="s">
        <v>366</v>
      </c>
      <c r="G376" s="249"/>
      <c r="H376" s="252">
        <v>71.400000000000006</v>
      </c>
      <c r="I376" s="253"/>
      <c r="J376" s="249"/>
      <c r="K376" s="249"/>
      <c r="L376" s="254"/>
      <c r="M376" s="255"/>
      <c r="N376" s="256"/>
      <c r="O376" s="256"/>
      <c r="P376" s="256"/>
      <c r="Q376" s="256"/>
      <c r="R376" s="256"/>
      <c r="S376" s="256"/>
      <c r="T376" s="257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8" t="s">
        <v>170</v>
      </c>
      <c r="AU376" s="258" t="s">
        <v>166</v>
      </c>
      <c r="AV376" s="14" t="s">
        <v>85</v>
      </c>
      <c r="AW376" s="14" t="s">
        <v>31</v>
      </c>
      <c r="AX376" s="14" t="s">
        <v>75</v>
      </c>
      <c r="AY376" s="258" t="s">
        <v>156</v>
      </c>
    </row>
    <row r="377" s="13" customFormat="1">
      <c r="A377" s="13"/>
      <c r="B377" s="237"/>
      <c r="C377" s="238"/>
      <c r="D377" s="239" t="s">
        <v>170</v>
      </c>
      <c r="E377" s="240" t="s">
        <v>1</v>
      </c>
      <c r="F377" s="241" t="s">
        <v>367</v>
      </c>
      <c r="G377" s="238"/>
      <c r="H377" s="240" t="s">
        <v>1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7" t="s">
        <v>170</v>
      </c>
      <c r="AU377" s="247" t="s">
        <v>166</v>
      </c>
      <c r="AV377" s="13" t="s">
        <v>83</v>
      </c>
      <c r="AW377" s="13" t="s">
        <v>31</v>
      </c>
      <c r="AX377" s="13" t="s">
        <v>75</v>
      </c>
      <c r="AY377" s="247" t="s">
        <v>156</v>
      </c>
    </row>
    <row r="378" s="14" customFormat="1">
      <c r="A378" s="14"/>
      <c r="B378" s="248"/>
      <c r="C378" s="249"/>
      <c r="D378" s="239" t="s">
        <v>170</v>
      </c>
      <c r="E378" s="250" t="s">
        <v>1</v>
      </c>
      <c r="F378" s="251" t="s">
        <v>368</v>
      </c>
      <c r="G378" s="249"/>
      <c r="H378" s="252">
        <v>12</v>
      </c>
      <c r="I378" s="253"/>
      <c r="J378" s="249"/>
      <c r="K378" s="249"/>
      <c r="L378" s="254"/>
      <c r="M378" s="255"/>
      <c r="N378" s="256"/>
      <c r="O378" s="256"/>
      <c r="P378" s="256"/>
      <c r="Q378" s="256"/>
      <c r="R378" s="256"/>
      <c r="S378" s="256"/>
      <c r="T378" s="257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8" t="s">
        <v>170</v>
      </c>
      <c r="AU378" s="258" t="s">
        <v>166</v>
      </c>
      <c r="AV378" s="14" t="s">
        <v>85</v>
      </c>
      <c r="AW378" s="14" t="s">
        <v>31</v>
      </c>
      <c r="AX378" s="14" t="s">
        <v>75</v>
      </c>
      <c r="AY378" s="258" t="s">
        <v>156</v>
      </c>
    </row>
    <row r="379" s="13" customFormat="1">
      <c r="A379" s="13"/>
      <c r="B379" s="237"/>
      <c r="C379" s="238"/>
      <c r="D379" s="239" t="s">
        <v>170</v>
      </c>
      <c r="E379" s="240" t="s">
        <v>1</v>
      </c>
      <c r="F379" s="241" t="s">
        <v>369</v>
      </c>
      <c r="G379" s="238"/>
      <c r="H379" s="240" t="s">
        <v>1</v>
      </c>
      <c r="I379" s="242"/>
      <c r="J379" s="238"/>
      <c r="K379" s="238"/>
      <c r="L379" s="243"/>
      <c r="M379" s="244"/>
      <c r="N379" s="245"/>
      <c r="O379" s="245"/>
      <c r="P379" s="245"/>
      <c r="Q379" s="245"/>
      <c r="R379" s="245"/>
      <c r="S379" s="245"/>
      <c r="T379" s="24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7" t="s">
        <v>170</v>
      </c>
      <c r="AU379" s="247" t="s">
        <v>166</v>
      </c>
      <c r="AV379" s="13" t="s">
        <v>83</v>
      </c>
      <c r="AW379" s="13" t="s">
        <v>31</v>
      </c>
      <c r="AX379" s="13" t="s">
        <v>75</v>
      </c>
      <c r="AY379" s="247" t="s">
        <v>156</v>
      </c>
    </row>
    <row r="380" s="14" customFormat="1">
      <c r="A380" s="14"/>
      <c r="B380" s="248"/>
      <c r="C380" s="249"/>
      <c r="D380" s="239" t="s">
        <v>170</v>
      </c>
      <c r="E380" s="250" t="s">
        <v>1</v>
      </c>
      <c r="F380" s="251" t="s">
        <v>370</v>
      </c>
      <c r="G380" s="249"/>
      <c r="H380" s="252">
        <v>270.31999999999999</v>
      </c>
      <c r="I380" s="253"/>
      <c r="J380" s="249"/>
      <c r="K380" s="249"/>
      <c r="L380" s="254"/>
      <c r="M380" s="255"/>
      <c r="N380" s="256"/>
      <c r="O380" s="256"/>
      <c r="P380" s="256"/>
      <c r="Q380" s="256"/>
      <c r="R380" s="256"/>
      <c r="S380" s="256"/>
      <c r="T380" s="25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8" t="s">
        <v>170</v>
      </c>
      <c r="AU380" s="258" t="s">
        <v>166</v>
      </c>
      <c r="AV380" s="14" t="s">
        <v>85</v>
      </c>
      <c r="AW380" s="14" t="s">
        <v>31</v>
      </c>
      <c r="AX380" s="14" t="s">
        <v>75</v>
      </c>
      <c r="AY380" s="258" t="s">
        <v>156</v>
      </c>
    </row>
    <row r="381" s="13" customFormat="1">
      <c r="A381" s="13"/>
      <c r="B381" s="237"/>
      <c r="C381" s="238"/>
      <c r="D381" s="239" t="s">
        <v>170</v>
      </c>
      <c r="E381" s="240" t="s">
        <v>1</v>
      </c>
      <c r="F381" s="241" t="s">
        <v>371</v>
      </c>
      <c r="G381" s="238"/>
      <c r="H381" s="240" t="s">
        <v>1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7" t="s">
        <v>170</v>
      </c>
      <c r="AU381" s="247" t="s">
        <v>166</v>
      </c>
      <c r="AV381" s="13" t="s">
        <v>83</v>
      </c>
      <c r="AW381" s="13" t="s">
        <v>31</v>
      </c>
      <c r="AX381" s="13" t="s">
        <v>75</v>
      </c>
      <c r="AY381" s="247" t="s">
        <v>156</v>
      </c>
    </row>
    <row r="382" s="14" customFormat="1">
      <c r="A382" s="14"/>
      <c r="B382" s="248"/>
      <c r="C382" s="249"/>
      <c r="D382" s="239" t="s">
        <v>170</v>
      </c>
      <c r="E382" s="250" t="s">
        <v>1</v>
      </c>
      <c r="F382" s="251" t="s">
        <v>372</v>
      </c>
      <c r="G382" s="249"/>
      <c r="H382" s="252">
        <v>175.55000000000001</v>
      </c>
      <c r="I382" s="253"/>
      <c r="J382" s="249"/>
      <c r="K382" s="249"/>
      <c r="L382" s="254"/>
      <c r="M382" s="255"/>
      <c r="N382" s="256"/>
      <c r="O382" s="256"/>
      <c r="P382" s="256"/>
      <c r="Q382" s="256"/>
      <c r="R382" s="256"/>
      <c r="S382" s="256"/>
      <c r="T382" s="25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8" t="s">
        <v>170</v>
      </c>
      <c r="AU382" s="258" t="s">
        <v>166</v>
      </c>
      <c r="AV382" s="14" t="s">
        <v>85</v>
      </c>
      <c r="AW382" s="14" t="s">
        <v>31</v>
      </c>
      <c r="AX382" s="14" t="s">
        <v>75</v>
      </c>
      <c r="AY382" s="258" t="s">
        <v>156</v>
      </c>
    </row>
    <row r="383" s="15" customFormat="1">
      <c r="A383" s="15"/>
      <c r="B383" s="259"/>
      <c r="C383" s="260"/>
      <c r="D383" s="239" t="s">
        <v>170</v>
      </c>
      <c r="E383" s="261" t="s">
        <v>1</v>
      </c>
      <c r="F383" s="262" t="s">
        <v>176</v>
      </c>
      <c r="G383" s="260"/>
      <c r="H383" s="263">
        <v>529.26999999999998</v>
      </c>
      <c r="I383" s="264"/>
      <c r="J383" s="260"/>
      <c r="K383" s="260"/>
      <c r="L383" s="265"/>
      <c r="M383" s="266"/>
      <c r="N383" s="267"/>
      <c r="O383" s="267"/>
      <c r="P383" s="267"/>
      <c r="Q383" s="267"/>
      <c r="R383" s="267"/>
      <c r="S383" s="267"/>
      <c r="T383" s="268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9" t="s">
        <v>170</v>
      </c>
      <c r="AU383" s="269" t="s">
        <v>166</v>
      </c>
      <c r="AV383" s="15" t="s">
        <v>165</v>
      </c>
      <c r="AW383" s="15" t="s">
        <v>31</v>
      </c>
      <c r="AX383" s="15" t="s">
        <v>83</v>
      </c>
      <c r="AY383" s="269" t="s">
        <v>156</v>
      </c>
    </row>
    <row r="384" s="12" customFormat="1" ht="20.88" customHeight="1">
      <c r="A384" s="12"/>
      <c r="B384" s="203"/>
      <c r="C384" s="204"/>
      <c r="D384" s="205" t="s">
        <v>74</v>
      </c>
      <c r="E384" s="217" t="s">
        <v>373</v>
      </c>
      <c r="F384" s="217" t="s">
        <v>374</v>
      </c>
      <c r="G384" s="204"/>
      <c r="H384" s="204"/>
      <c r="I384" s="207"/>
      <c r="J384" s="218">
        <f>BK384</f>
        <v>0</v>
      </c>
      <c r="K384" s="204"/>
      <c r="L384" s="209"/>
      <c r="M384" s="210"/>
      <c r="N384" s="211"/>
      <c r="O384" s="211"/>
      <c r="P384" s="212">
        <f>SUM(P385:P672)</f>
        <v>0</v>
      </c>
      <c r="Q384" s="211"/>
      <c r="R384" s="212">
        <f>SUM(R385:R672)</f>
        <v>77.655132400000014</v>
      </c>
      <c r="S384" s="211"/>
      <c r="T384" s="213">
        <f>SUM(T385:T672)</f>
        <v>0.0037114100000000005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14" t="s">
        <v>83</v>
      </c>
      <c r="AT384" s="215" t="s">
        <v>74</v>
      </c>
      <c r="AU384" s="215" t="s">
        <v>85</v>
      </c>
      <c r="AY384" s="214" t="s">
        <v>156</v>
      </c>
      <c r="BK384" s="216">
        <f>SUM(BK385:BK672)</f>
        <v>0</v>
      </c>
    </row>
    <row r="385" s="2" customFormat="1" ht="26.4" customHeight="1">
      <c r="A385" s="39"/>
      <c r="B385" s="40"/>
      <c r="C385" s="219" t="s">
        <v>375</v>
      </c>
      <c r="D385" s="219" t="s">
        <v>160</v>
      </c>
      <c r="E385" s="220" t="s">
        <v>376</v>
      </c>
      <c r="F385" s="221" t="s">
        <v>377</v>
      </c>
      <c r="G385" s="222" t="s">
        <v>163</v>
      </c>
      <c r="H385" s="223">
        <v>241.19999999999999</v>
      </c>
      <c r="I385" s="224"/>
      <c r="J385" s="225">
        <f>ROUND(I385*H385,2)</f>
        <v>0</v>
      </c>
      <c r="K385" s="221" t="s">
        <v>164</v>
      </c>
      <c r="L385" s="45"/>
      <c r="M385" s="226" t="s">
        <v>1</v>
      </c>
      <c r="N385" s="227" t="s">
        <v>40</v>
      </c>
      <c r="O385" s="92"/>
      <c r="P385" s="228">
        <f>O385*H385</f>
        <v>0</v>
      </c>
      <c r="Q385" s="228">
        <v>0.0043800000000000002</v>
      </c>
      <c r="R385" s="228">
        <f>Q385*H385</f>
        <v>1.0564560000000001</v>
      </c>
      <c r="S385" s="228">
        <v>0</v>
      </c>
      <c r="T385" s="22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0" t="s">
        <v>165</v>
      </c>
      <c r="AT385" s="230" t="s">
        <v>160</v>
      </c>
      <c r="AU385" s="230" t="s">
        <v>166</v>
      </c>
      <c r="AY385" s="18" t="s">
        <v>156</v>
      </c>
      <c r="BE385" s="231">
        <f>IF(N385="základní",J385,0)</f>
        <v>0</v>
      </c>
      <c r="BF385" s="231">
        <f>IF(N385="snížená",J385,0)</f>
        <v>0</v>
      </c>
      <c r="BG385" s="231">
        <f>IF(N385="zákl. přenesená",J385,0)</f>
        <v>0</v>
      </c>
      <c r="BH385" s="231">
        <f>IF(N385="sníž. přenesená",J385,0)</f>
        <v>0</v>
      </c>
      <c r="BI385" s="231">
        <f>IF(N385="nulová",J385,0)</f>
        <v>0</v>
      </c>
      <c r="BJ385" s="18" t="s">
        <v>83</v>
      </c>
      <c r="BK385" s="231">
        <f>ROUND(I385*H385,2)</f>
        <v>0</v>
      </c>
      <c r="BL385" s="18" t="s">
        <v>165</v>
      </c>
      <c r="BM385" s="230" t="s">
        <v>378</v>
      </c>
    </row>
    <row r="386" s="2" customFormat="1">
      <c r="A386" s="39"/>
      <c r="B386" s="40"/>
      <c r="C386" s="41"/>
      <c r="D386" s="232" t="s">
        <v>168</v>
      </c>
      <c r="E386" s="41"/>
      <c r="F386" s="233" t="s">
        <v>379</v>
      </c>
      <c r="G386" s="41"/>
      <c r="H386" s="41"/>
      <c r="I386" s="234"/>
      <c r="J386" s="41"/>
      <c r="K386" s="41"/>
      <c r="L386" s="45"/>
      <c r="M386" s="235"/>
      <c r="N386" s="236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168</v>
      </c>
      <c r="AU386" s="18" t="s">
        <v>166</v>
      </c>
    </row>
    <row r="387" s="13" customFormat="1">
      <c r="A387" s="13"/>
      <c r="B387" s="237"/>
      <c r="C387" s="238"/>
      <c r="D387" s="239" t="s">
        <v>170</v>
      </c>
      <c r="E387" s="240" t="s">
        <v>1</v>
      </c>
      <c r="F387" s="241" t="s">
        <v>171</v>
      </c>
      <c r="G387" s="238"/>
      <c r="H387" s="240" t="s">
        <v>1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7" t="s">
        <v>170</v>
      </c>
      <c r="AU387" s="247" t="s">
        <v>166</v>
      </c>
      <c r="AV387" s="13" t="s">
        <v>83</v>
      </c>
      <c r="AW387" s="13" t="s">
        <v>31</v>
      </c>
      <c r="AX387" s="13" t="s">
        <v>75</v>
      </c>
      <c r="AY387" s="247" t="s">
        <v>156</v>
      </c>
    </row>
    <row r="388" s="13" customFormat="1">
      <c r="A388" s="13"/>
      <c r="B388" s="237"/>
      <c r="C388" s="238"/>
      <c r="D388" s="239" t="s">
        <v>170</v>
      </c>
      <c r="E388" s="240" t="s">
        <v>1</v>
      </c>
      <c r="F388" s="241" t="s">
        <v>172</v>
      </c>
      <c r="G388" s="238"/>
      <c r="H388" s="240" t="s">
        <v>1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170</v>
      </c>
      <c r="AU388" s="247" t="s">
        <v>166</v>
      </c>
      <c r="AV388" s="13" t="s">
        <v>83</v>
      </c>
      <c r="AW388" s="13" t="s">
        <v>31</v>
      </c>
      <c r="AX388" s="13" t="s">
        <v>75</v>
      </c>
      <c r="AY388" s="247" t="s">
        <v>156</v>
      </c>
    </row>
    <row r="389" s="13" customFormat="1">
      <c r="A389" s="13"/>
      <c r="B389" s="237"/>
      <c r="C389" s="238"/>
      <c r="D389" s="239" t="s">
        <v>170</v>
      </c>
      <c r="E389" s="240" t="s">
        <v>1</v>
      </c>
      <c r="F389" s="241" t="s">
        <v>173</v>
      </c>
      <c r="G389" s="238"/>
      <c r="H389" s="240" t="s">
        <v>1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7" t="s">
        <v>170</v>
      </c>
      <c r="AU389" s="247" t="s">
        <v>166</v>
      </c>
      <c r="AV389" s="13" t="s">
        <v>83</v>
      </c>
      <c r="AW389" s="13" t="s">
        <v>31</v>
      </c>
      <c r="AX389" s="13" t="s">
        <v>75</v>
      </c>
      <c r="AY389" s="247" t="s">
        <v>156</v>
      </c>
    </row>
    <row r="390" s="14" customFormat="1">
      <c r="A390" s="14"/>
      <c r="B390" s="248"/>
      <c r="C390" s="249"/>
      <c r="D390" s="239" t="s">
        <v>170</v>
      </c>
      <c r="E390" s="250" t="s">
        <v>1</v>
      </c>
      <c r="F390" s="251" t="s">
        <v>380</v>
      </c>
      <c r="G390" s="249"/>
      <c r="H390" s="252">
        <v>69.5</v>
      </c>
      <c r="I390" s="253"/>
      <c r="J390" s="249"/>
      <c r="K390" s="249"/>
      <c r="L390" s="254"/>
      <c r="M390" s="255"/>
      <c r="N390" s="256"/>
      <c r="O390" s="256"/>
      <c r="P390" s="256"/>
      <c r="Q390" s="256"/>
      <c r="R390" s="256"/>
      <c r="S390" s="256"/>
      <c r="T390" s="257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8" t="s">
        <v>170</v>
      </c>
      <c r="AU390" s="258" t="s">
        <v>166</v>
      </c>
      <c r="AV390" s="14" t="s">
        <v>85</v>
      </c>
      <c r="AW390" s="14" t="s">
        <v>31</v>
      </c>
      <c r="AX390" s="14" t="s">
        <v>75</v>
      </c>
      <c r="AY390" s="258" t="s">
        <v>156</v>
      </c>
    </row>
    <row r="391" s="14" customFormat="1">
      <c r="A391" s="14"/>
      <c r="B391" s="248"/>
      <c r="C391" s="249"/>
      <c r="D391" s="239" t="s">
        <v>170</v>
      </c>
      <c r="E391" s="250" t="s">
        <v>1</v>
      </c>
      <c r="F391" s="251" t="s">
        <v>381</v>
      </c>
      <c r="G391" s="249"/>
      <c r="H391" s="252">
        <v>69.5</v>
      </c>
      <c r="I391" s="253"/>
      <c r="J391" s="249"/>
      <c r="K391" s="249"/>
      <c r="L391" s="254"/>
      <c r="M391" s="255"/>
      <c r="N391" s="256"/>
      <c r="O391" s="256"/>
      <c r="P391" s="256"/>
      <c r="Q391" s="256"/>
      <c r="R391" s="256"/>
      <c r="S391" s="256"/>
      <c r="T391" s="25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8" t="s">
        <v>170</v>
      </c>
      <c r="AU391" s="258" t="s">
        <v>166</v>
      </c>
      <c r="AV391" s="14" t="s">
        <v>85</v>
      </c>
      <c r="AW391" s="14" t="s">
        <v>31</v>
      </c>
      <c r="AX391" s="14" t="s">
        <v>75</v>
      </c>
      <c r="AY391" s="258" t="s">
        <v>156</v>
      </c>
    </row>
    <row r="392" s="14" customFormat="1">
      <c r="A392" s="14"/>
      <c r="B392" s="248"/>
      <c r="C392" s="249"/>
      <c r="D392" s="239" t="s">
        <v>170</v>
      </c>
      <c r="E392" s="250" t="s">
        <v>1</v>
      </c>
      <c r="F392" s="251" t="s">
        <v>382</v>
      </c>
      <c r="G392" s="249"/>
      <c r="H392" s="252">
        <v>51.100000000000001</v>
      </c>
      <c r="I392" s="253"/>
      <c r="J392" s="249"/>
      <c r="K392" s="249"/>
      <c r="L392" s="254"/>
      <c r="M392" s="255"/>
      <c r="N392" s="256"/>
      <c r="O392" s="256"/>
      <c r="P392" s="256"/>
      <c r="Q392" s="256"/>
      <c r="R392" s="256"/>
      <c r="S392" s="256"/>
      <c r="T392" s="25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8" t="s">
        <v>170</v>
      </c>
      <c r="AU392" s="258" t="s">
        <v>166</v>
      </c>
      <c r="AV392" s="14" t="s">
        <v>85</v>
      </c>
      <c r="AW392" s="14" t="s">
        <v>31</v>
      </c>
      <c r="AX392" s="14" t="s">
        <v>75</v>
      </c>
      <c r="AY392" s="258" t="s">
        <v>156</v>
      </c>
    </row>
    <row r="393" s="14" customFormat="1">
      <c r="A393" s="14"/>
      <c r="B393" s="248"/>
      <c r="C393" s="249"/>
      <c r="D393" s="239" t="s">
        <v>170</v>
      </c>
      <c r="E393" s="250" t="s">
        <v>1</v>
      </c>
      <c r="F393" s="251" t="s">
        <v>383</v>
      </c>
      <c r="G393" s="249"/>
      <c r="H393" s="252">
        <v>51.100000000000001</v>
      </c>
      <c r="I393" s="253"/>
      <c r="J393" s="249"/>
      <c r="K393" s="249"/>
      <c r="L393" s="254"/>
      <c r="M393" s="255"/>
      <c r="N393" s="256"/>
      <c r="O393" s="256"/>
      <c r="P393" s="256"/>
      <c r="Q393" s="256"/>
      <c r="R393" s="256"/>
      <c r="S393" s="256"/>
      <c r="T393" s="25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8" t="s">
        <v>170</v>
      </c>
      <c r="AU393" s="258" t="s">
        <v>166</v>
      </c>
      <c r="AV393" s="14" t="s">
        <v>85</v>
      </c>
      <c r="AW393" s="14" t="s">
        <v>31</v>
      </c>
      <c r="AX393" s="14" t="s">
        <v>75</v>
      </c>
      <c r="AY393" s="258" t="s">
        <v>156</v>
      </c>
    </row>
    <row r="394" s="15" customFormat="1">
      <c r="A394" s="15"/>
      <c r="B394" s="259"/>
      <c r="C394" s="260"/>
      <c r="D394" s="239" t="s">
        <v>170</v>
      </c>
      <c r="E394" s="261" t="s">
        <v>1</v>
      </c>
      <c r="F394" s="262" t="s">
        <v>176</v>
      </c>
      <c r="G394" s="260"/>
      <c r="H394" s="263">
        <v>241.19999999999999</v>
      </c>
      <c r="I394" s="264"/>
      <c r="J394" s="260"/>
      <c r="K394" s="260"/>
      <c r="L394" s="265"/>
      <c r="M394" s="266"/>
      <c r="N394" s="267"/>
      <c r="O394" s="267"/>
      <c r="P394" s="267"/>
      <c r="Q394" s="267"/>
      <c r="R394" s="267"/>
      <c r="S394" s="267"/>
      <c r="T394" s="268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9" t="s">
        <v>170</v>
      </c>
      <c r="AU394" s="269" t="s">
        <v>166</v>
      </c>
      <c r="AV394" s="15" t="s">
        <v>165</v>
      </c>
      <c r="AW394" s="15" t="s">
        <v>31</v>
      </c>
      <c r="AX394" s="15" t="s">
        <v>83</v>
      </c>
      <c r="AY394" s="269" t="s">
        <v>156</v>
      </c>
    </row>
    <row r="395" s="2" customFormat="1" ht="26.4" customHeight="1">
      <c r="A395" s="39"/>
      <c r="B395" s="40"/>
      <c r="C395" s="219" t="s">
        <v>384</v>
      </c>
      <c r="D395" s="219" t="s">
        <v>160</v>
      </c>
      <c r="E395" s="220" t="s">
        <v>385</v>
      </c>
      <c r="F395" s="221" t="s">
        <v>386</v>
      </c>
      <c r="G395" s="222" t="s">
        <v>163</v>
      </c>
      <c r="H395" s="223">
        <v>241.19999999999999</v>
      </c>
      <c r="I395" s="224"/>
      <c r="J395" s="225">
        <f>ROUND(I395*H395,2)</f>
        <v>0</v>
      </c>
      <c r="K395" s="221" t="s">
        <v>164</v>
      </c>
      <c r="L395" s="45"/>
      <c r="M395" s="226" t="s">
        <v>1</v>
      </c>
      <c r="N395" s="227" t="s">
        <v>40</v>
      </c>
      <c r="O395" s="92"/>
      <c r="P395" s="228">
        <f>O395*H395</f>
        <v>0</v>
      </c>
      <c r="Q395" s="228">
        <v>0.00013999999999999999</v>
      </c>
      <c r="R395" s="228">
        <f>Q395*H395</f>
        <v>0.033767999999999992</v>
      </c>
      <c r="S395" s="228">
        <v>0</v>
      </c>
      <c r="T395" s="22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0" t="s">
        <v>165</v>
      </c>
      <c r="AT395" s="230" t="s">
        <v>160</v>
      </c>
      <c r="AU395" s="230" t="s">
        <v>166</v>
      </c>
      <c r="AY395" s="18" t="s">
        <v>156</v>
      </c>
      <c r="BE395" s="231">
        <f>IF(N395="základní",J395,0)</f>
        <v>0</v>
      </c>
      <c r="BF395" s="231">
        <f>IF(N395="snížená",J395,0)</f>
        <v>0</v>
      </c>
      <c r="BG395" s="231">
        <f>IF(N395="zákl. přenesená",J395,0)</f>
        <v>0</v>
      </c>
      <c r="BH395" s="231">
        <f>IF(N395="sníž. přenesená",J395,0)</f>
        <v>0</v>
      </c>
      <c r="BI395" s="231">
        <f>IF(N395="nulová",J395,0)</f>
        <v>0</v>
      </c>
      <c r="BJ395" s="18" t="s">
        <v>83</v>
      </c>
      <c r="BK395" s="231">
        <f>ROUND(I395*H395,2)</f>
        <v>0</v>
      </c>
      <c r="BL395" s="18" t="s">
        <v>165</v>
      </c>
      <c r="BM395" s="230" t="s">
        <v>387</v>
      </c>
    </row>
    <row r="396" s="2" customFormat="1">
      <c r="A396" s="39"/>
      <c r="B396" s="40"/>
      <c r="C396" s="41"/>
      <c r="D396" s="232" t="s">
        <v>168</v>
      </c>
      <c r="E396" s="41"/>
      <c r="F396" s="233" t="s">
        <v>388</v>
      </c>
      <c r="G396" s="41"/>
      <c r="H396" s="41"/>
      <c r="I396" s="234"/>
      <c r="J396" s="41"/>
      <c r="K396" s="41"/>
      <c r="L396" s="45"/>
      <c r="M396" s="235"/>
      <c r="N396" s="236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168</v>
      </c>
      <c r="AU396" s="18" t="s">
        <v>166</v>
      </c>
    </row>
    <row r="397" s="13" customFormat="1">
      <c r="A397" s="13"/>
      <c r="B397" s="237"/>
      <c r="C397" s="238"/>
      <c r="D397" s="239" t="s">
        <v>170</v>
      </c>
      <c r="E397" s="240" t="s">
        <v>1</v>
      </c>
      <c r="F397" s="241" t="s">
        <v>171</v>
      </c>
      <c r="G397" s="238"/>
      <c r="H397" s="240" t="s">
        <v>1</v>
      </c>
      <c r="I397" s="242"/>
      <c r="J397" s="238"/>
      <c r="K397" s="238"/>
      <c r="L397" s="243"/>
      <c r="M397" s="244"/>
      <c r="N397" s="245"/>
      <c r="O397" s="245"/>
      <c r="P397" s="245"/>
      <c r="Q397" s="245"/>
      <c r="R397" s="245"/>
      <c r="S397" s="245"/>
      <c r="T397" s="24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7" t="s">
        <v>170</v>
      </c>
      <c r="AU397" s="247" t="s">
        <v>166</v>
      </c>
      <c r="AV397" s="13" t="s">
        <v>83</v>
      </c>
      <c r="AW397" s="13" t="s">
        <v>31</v>
      </c>
      <c r="AX397" s="13" t="s">
        <v>75</v>
      </c>
      <c r="AY397" s="247" t="s">
        <v>156</v>
      </c>
    </row>
    <row r="398" s="13" customFormat="1">
      <c r="A398" s="13"/>
      <c r="B398" s="237"/>
      <c r="C398" s="238"/>
      <c r="D398" s="239" t="s">
        <v>170</v>
      </c>
      <c r="E398" s="240" t="s">
        <v>1</v>
      </c>
      <c r="F398" s="241" t="s">
        <v>172</v>
      </c>
      <c r="G398" s="238"/>
      <c r="H398" s="240" t="s">
        <v>1</v>
      </c>
      <c r="I398" s="242"/>
      <c r="J398" s="238"/>
      <c r="K398" s="238"/>
      <c r="L398" s="243"/>
      <c r="M398" s="244"/>
      <c r="N398" s="245"/>
      <c r="O398" s="245"/>
      <c r="P398" s="245"/>
      <c r="Q398" s="245"/>
      <c r="R398" s="245"/>
      <c r="S398" s="245"/>
      <c r="T398" s="24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7" t="s">
        <v>170</v>
      </c>
      <c r="AU398" s="247" t="s">
        <v>166</v>
      </c>
      <c r="AV398" s="13" t="s">
        <v>83</v>
      </c>
      <c r="AW398" s="13" t="s">
        <v>31</v>
      </c>
      <c r="AX398" s="13" t="s">
        <v>75</v>
      </c>
      <c r="AY398" s="247" t="s">
        <v>156</v>
      </c>
    </row>
    <row r="399" s="13" customFormat="1">
      <c r="A399" s="13"/>
      <c r="B399" s="237"/>
      <c r="C399" s="238"/>
      <c r="D399" s="239" t="s">
        <v>170</v>
      </c>
      <c r="E399" s="240" t="s">
        <v>1</v>
      </c>
      <c r="F399" s="241" t="s">
        <v>173</v>
      </c>
      <c r="G399" s="238"/>
      <c r="H399" s="240" t="s">
        <v>1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7" t="s">
        <v>170</v>
      </c>
      <c r="AU399" s="247" t="s">
        <v>166</v>
      </c>
      <c r="AV399" s="13" t="s">
        <v>83</v>
      </c>
      <c r="AW399" s="13" t="s">
        <v>31</v>
      </c>
      <c r="AX399" s="13" t="s">
        <v>75</v>
      </c>
      <c r="AY399" s="247" t="s">
        <v>156</v>
      </c>
    </row>
    <row r="400" s="14" customFormat="1">
      <c r="A400" s="14"/>
      <c r="B400" s="248"/>
      <c r="C400" s="249"/>
      <c r="D400" s="239" t="s">
        <v>170</v>
      </c>
      <c r="E400" s="250" t="s">
        <v>1</v>
      </c>
      <c r="F400" s="251" t="s">
        <v>380</v>
      </c>
      <c r="G400" s="249"/>
      <c r="H400" s="252">
        <v>69.5</v>
      </c>
      <c r="I400" s="253"/>
      <c r="J400" s="249"/>
      <c r="K400" s="249"/>
      <c r="L400" s="254"/>
      <c r="M400" s="255"/>
      <c r="N400" s="256"/>
      <c r="O400" s="256"/>
      <c r="P400" s="256"/>
      <c r="Q400" s="256"/>
      <c r="R400" s="256"/>
      <c r="S400" s="256"/>
      <c r="T400" s="257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8" t="s">
        <v>170</v>
      </c>
      <c r="AU400" s="258" t="s">
        <v>166</v>
      </c>
      <c r="AV400" s="14" t="s">
        <v>85</v>
      </c>
      <c r="AW400" s="14" t="s">
        <v>31</v>
      </c>
      <c r="AX400" s="14" t="s">
        <v>75</v>
      </c>
      <c r="AY400" s="258" t="s">
        <v>156</v>
      </c>
    </row>
    <row r="401" s="14" customFormat="1">
      <c r="A401" s="14"/>
      <c r="B401" s="248"/>
      <c r="C401" s="249"/>
      <c r="D401" s="239" t="s">
        <v>170</v>
      </c>
      <c r="E401" s="250" t="s">
        <v>1</v>
      </c>
      <c r="F401" s="251" t="s">
        <v>381</v>
      </c>
      <c r="G401" s="249"/>
      <c r="H401" s="252">
        <v>69.5</v>
      </c>
      <c r="I401" s="253"/>
      <c r="J401" s="249"/>
      <c r="K401" s="249"/>
      <c r="L401" s="254"/>
      <c r="M401" s="255"/>
      <c r="N401" s="256"/>
      <c r="O401" s="256"/>
      <c r="P401" s="256"/>
      <c r="Q401" s="256"/>
      <c r="R401" s="256"/>
      <c r="S401" s="256"/>
      <c r="T401" s="25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8" t="s">
        <v>170</v>
      </c>
      <c r="AU401" s="258" t="s">
        <v>166</v>
      </c>
      <c r="AV401" s="14" t="s">
        <v>85</v>
      </c>
      <c r="AW401" s="14" t="s">
        <v>31</v>
      </c>
      <c r="AX401" s="14" t="s">
        <v>75</v>
      </c>
      <c r="AY401" s="258" t="s">
        <v>156</v>
      </c>
    </row>
    <row r="402" s="14" customFormat="1">
      <c r="A402" s="14"/>
      <c r="B402" s="248"/>
      <c r="C402" s="249"/>
      <c r="D402" s="239" t="s">
        <v>170</v>
      </c>
      <c r="E402" s="250" t="s">
        <v>1</v>
      </c>
      <c r="F402" s="251" t="s">
        <v>382</v>
      </c>
      <c r="G402" s="249"/>
      <c r="H402" s="252">
        <v>51.100000000000001</v>
      </c>
      <c r="I402" s="253"/>
      <c r="J402" s="249"/>
      <c r="K402" s="249"/>
      <c r="L402" s="254"/>
      <c r="M402" s="255"/>
      <c r="N402" s="256"/>
      <c r="O402" s="256"/>
      <c r="P402" s="256"/>
      <c r="Q402" s="256"/>
      <c r="R402" s="256"/>
      <c r="S402" s="256"/>
      <c r="T402" s="257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8" t="s">
        <v>170</v>
      </c>
      <c r="AU402" s="258" t="s">
        <v>166</v>
      </c>
      <c r="AV402" s="14" t="s">
        <v>85</v>
      </c>
      <c r="AW402" s="14" t="s">
        <v>31</v>
      </c>
      <c r="AX402" s="14" t="s">
        <v>75</v>
      </c>
      <c r="AY402" s="258" t="s">
        <v>156</v>
      </c>
    </row>
    <row r="403" s="14" customFormat="1">
      <c r="A403" s="14"/>
      <c r="B403" s="248"/>
      <c r="C403" s="249"/>
      <c r="D403" s="239" t="s">
        <v>170</v>
      </c>
      <c r="E403" s="250" t="s">
        <v>1</v>
      </c>
      <c r="F403" s="251" t="s">
        <v>383</v>
      </c>
      <c r="G403" s="249"/>
      <c r="H403" s="252">
        <v>51.100000000000001</v>
      </c>
      <c r="I403" s="253"/>
      <c r="J403" s="249"/>
      <c r="K403" s="249"/>
      <c r="L403" s="254"/>
      <c r="M403" s="255"/>
      <c r="N403" s="256"/>
      <c r="O403" s="256"/>
      <c r="P403" s="256"/>
      <c r="Q403" s="256"/>
      <c r="R403" s="256"/>
      <c r="S403" s="256"/>
      <c r="T403" s="257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8" t="s">
        <v>170</v>
      </c>
      <c r="AU403" s="258" t="s">
        <v>166</v>
      </c>
      <c r="AV403" s="14" t="s">
        <v>85</v>
      </c>
      <c r="AW403" s="14" t="s">
        <v>31</v>
      </c>
      <c r="AX403" s="14" t="s">
        <v>75</v>
      </c>
      <c r="AY403" s="258" t="s">
        <v>156</v>
      </c>
    </row>
    <row r="404" s="15" customFormat="1">
      <c r="A404" s="15"/>
      <c r="B404" s="259"/>
      <c r="C404" s="260"/>
      <c r="D404" s="239" t="s">
        <v>170</v>
      </c>
      <c r="E404" s="261" t="s">
        <v>1</v>
      </c>
      <c r="F404" s="262" t="s">
        <v>176</v>
      </c>
      <c r="G404" s="260"/>
      <c r="H404" s="263">
        <v>241.19999999999999</v>
      </c>
      <c r="I404" s="264"/>
      <c r="J404" s="260"/>
      <c r="K404" s="260"/>
      <c r="L404" s="265"/>
      <c r="M404" s="266"/>
      <c r="N404" s="267"/>
      <c r="O404" s="267"/>
      <c r="P404" s="267"/>
      <c r="Q404" s="267"/>
      <c r="R404" s="267"/>
      <c r="S404" s="267"/>
      <c r="T404" s="268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9" t="s">
        <v>170</v>
      </c>
      <c r="AU404" s="269" t="s">
        <v>166</v>
      </c>
      <c r="AV404" s="15" t="s">
        <v>165</v>
      </c>
      <c r="AW404" s="15" t="s">
        <v>31</v>
      </c>
      <c r="AX404" s="15" t="s">
        <v>83</v>
      </c>
      <c r="AY404" s="269" t="s">
        <v>156</v>
      </c>
    </row>
    <row r="405" s="2" customFormat="1" ht="40.8" customHeight="1">
      <c r="A405" s="39"/>
      <c r="B405" s="40"/>
      <c r="C405" s="219" t="s">
        <v>389</v>
      </c>
      <c r="D405" s="219" t="s">
        <v>160</v>
      </c>
      <c r="E405" s="220" t="s">
        <v>390</v>
      </c>
      <c r="F405" s="221" t="s">
        <v>391</v>
      </c>
      <c r="G405" s="222" t="s">
        <v>163</v>
      </c>
      <c r="H405" s="223">
        <v>241.19999999999999</v>
      </c>
      <c r="I405" s="224"/>
      <c r="J405" s="225">
        <f>ROUND(I405*H405,2)</f>
        <v>0</v>
      </c>
      <c r="K405" s="221" t="s">
        <v>164</v>
      </c>
      <c r="L405" s="45"/>
      <c r="M405" s="226" t="s">
        <v>1</v>
      </c>
      <c r="N405" s="227" t="s">
        <v>40</v>
      </c>
      <c r="O405" s="92"/>
      <c r="P405" s="228">
        <f>O405*H405</f>
        <v>0</v>
      </c>
      <c r="Q405" s="228">
        <v>0.00010000000000000001</v>
      </c>
      <c r="R405" s="228">
        <f>Q405*H405</f>
        <v>0.024119999999999999</v>
      </c>
      <c r="S405" s="228">
        <v>0</v>
      </c>
      <c r="T405" s="229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0" t="s">
        <v>165</v>
      </c>
      <c r="AT405" s="230" t="s">
        <v>160</v>
      </c>
      <c r="AU405" s="230" t="s">
        <v>166</v>
      </c>
      <c r="AY405" s="18" t="s">
        <v>156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8" t="s">
        <v>83</v>
      </c>
      <c r="BK405" s="231">
        <f>ROUND(I405*H405,2)</f>
        <v>0</v>
      </c>
      <c r="BL405" s="18" t="s">
        <v>165</v>
      </c>
      <c r="BM405" s="230" t="s">
        <v>392</v>
      </c>
    </row>
    <row r="406" s="2" customFormat="1">
      <c r="A406" s="39"/>
      <c r="B406" s="40"/>
      <c r="C406" s="41"/>
      <c r="D406" s="232" t="s">
        <v>168</v>
      </c>
      <c r="E406" s="41"/>
      <c r="F406" s="233" t="s">
        <v>393</v>
      </c>
      <c r="G406" s="41"/>
      <c r="H406" s="41"/>
      <c r="I406" s="234"/>
      <c r="J406" s="41"/>
      <c r="K406" s="41"/>
      <c r="L406" s="45"/>
      <c r="M406" s="235"/>
      <c r="N406" s="236"/>
      <c r="O406" s="92"/>
      <c r="P406" s="92"/>
      <c r="Q406" s="92"/>
      <c r="R406" s="92"/>
      <c r="S406" s="92"/>
      <c r="T406" s="93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168</v>
      </c>
      <c r="AU406" s="18" t="s">
        <v>166</v>
      </c>
    </row>
    <row r="407" s="13" customFormat="1">
      <c r="A407" s="13"/>
      <c r="B407" s="237"/>
      <c r="C407" s="238"/>
      <c r="D407" s="239" t="s">
        <v>170</v>
      </c>
      <c r="E407" s="240" t="s">
        <v>1</v>
      </c>
      <c r="F407" s="241" t="s">
        <v>171</v>
      </c>
      <c r="G407" s="238"/>
      <c r="H407" s="240" t="s">
        <v>1</v>
      </c>
      <c r="I407" s="242"/>
      <c r="J407" s="238"/>
      <c r="K407" s="238"/>
      <c r="L407" s="243"/>
      <c r="M407" s="244"/>
      <c r="N407" s="245"/>
      <c r="O407" s="245"/>
      <c r="P407" s="245"/>
      <c r="Q407" s="245"/>
      <c r="R407" s="245"/>
      <c r="S407" s="245"/>
      <c r="T407" s="24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7" t="s">
        <v>170</v>
      </c>
      <c r="AU407" s="247" t="s">
        <v>166</v>
      </c>
      <c r="AV407" s="13" t="s">
        <v>83</v>
      </c>
      <c r="AW407" s="13" t="s">
        <v>31</v>
      </c>
      <c r="AX407" s="13" t="s">
        <v>75</v>
      </c>
      <c r="AY407" s="247" t="s">
        <v>156</v>
      </c>
    </row>
    <row r="408" s="13" customFormat="1">
      <c r="A408" s="13"/>
      <c r="B408" s="237"/>
      <c r="C408" s="238"/>
      <c r="D408" s="239" t="s">
        <v>170</v>
      </c>
      <c r="E408" s="240" t="s">
        <v>1</v>
      </c>
      <c r="F408" s="241" t="s">
        <v>172</v>
      </c>
      <c r="G408" s="238"/>
      <c r="H408" s="240" t="s">
        <v>1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7" t="s">
        <v>170</v>
      </c>
      <c r="AU408" s="247" t="s">
        <v>166</v>
      </c>
      <c r="AV408" s="13" t="s">
        <v>83</v>
      </c>
      <c r="AW408" s="13" t="s">
        <v>31</v>
      </c>
      <c r="AX408" s="13" t="s">
        <v>75</v>
      </c>
      <c r="AY408" s="247" t="s">
        <v>156</v>
      </c>
    </row>
    <row r="409" s="13" customFormat="1">
      <c r="A409" s="13"/>
      <c r="B409" s="237"/>
      <c r="C409" s="238"/>
      <c r="D409" s="239" t="s">
        <v>170</v>
      </c>
      <c r="E409" s="240" t="s">
        <v>1</v>
      </c>
      <c r="F409" s="241" t="s">
        <v>173</v>
      </c>
      <c r="G409" s="238"/>
      <c r="H409" s="240" t="s">
        <v>1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7" t="s">
        <v>170</v>
      </c>
      <c r="AU409" s="247" t="s">
        <v>166</v>
      </c>
      <c r="AV409" s="13" t="s">
        <v>83</v>
      </c>
      <c r="AW409" s="13" t="s">
        <v>31</v>
      </c>
      <c r="AX409" s="13" t="s">
        <v>75</v>
      </c>
      <c r="AY409" s="247" t="s">
        <v>156</v>
      </c>
    </row>
    <row r="410" s="14" customFormat="1">
      <c r="A410" s="14"/>
      <c r="B410" s="248"/>
      <c r="C410" s="249"/>
      <c r="D410" s="239" t="s">
        <v>170</v>
      </c>
      <c r="E410" s="250" t="s">
        <v>1</v>
      </c>
      <c r="F410" s="251" t="s">
        <v>380</v>
      </c>
      <c r="G410" s="249"/>
      <c r="H410" s="252">
        <v>69.5</v>
      </c>
      <c r="I410" s="253"/>
      <c r="J410" s="249"/>
      <c r="K410" s="249"/>
      <c r="L410" s="254"/>
      <c r="M410" s="255"/>
      <c r="N410" s="256"/>
      <c r="O410" s="256"/>
      <c r="P410" s="256"/>
      <c r="Q410" s="256"/>
      <c r="R410" s="256"/>
      <c r="S410" s="256"/>
      <c r="T410" s="25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8" t="s">
        <v>170</v>
      </c>
      <c r="AU410" s="258" t="s">
        <v>166</v>
      </c>
      <c r="AV410" s="14" t="s">
        <v>85</v>
      </c>
      <c r="AW410" s="14" t="s">
        <v>31</v>
      </c>
      <c r="AX410" s="14" t="s">
        <v>75</v>
      </c>
      <c r="AY410" s="258" t="s">
        <v>156</v>
      </c>
    </row>
    <row r="411" s="14" customFormat="1">
      <c r="A411" s="14"/>
      <c r="B411" s="248"/>
      <c r="C411" s="249"/>
      <c r="D411" s="239" t="s">
        <v>170</v>
      </c>
      <c r="E411" s="250" t="s">
        <v>1</v>
      </c>
      <c r="F411" s="251" t="s">
        <v>381</v>
      </c>
      <c r="G411" s="249"/>
      <c r="H411" s="252">
        <v>69.5</v>
      </c>
      <c r="I411" s="253"/>
      <c r="J411" s="249"/>
      <c r="K411" s="249"/>
      <c r="L411" s="254"/>
      <c r="M411" s="255"/>
      <c r="N411" s="256"/>
      <c r="O411" s="256"/>
      <c r="P411" s="256"/>
      <c r="Q411" s="256"/>
      <c r="R411" s="256"/>
      <c r="S411" s="256"/>
      <c r="T411" s="25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8" t="s">
        <v>170</v>
      </c>
      <c r="AU411" s="258" t="s">
        <v>166</v>
      </c>
      <c r="AV411" s="14" t="s">
        <v>85</v>
      </c>
      <c r="AW411" s="14" t="s">
        <v>31</v>
      </c>
      <c r="AX411" s="14" t="s">
        <v>75</v>
      </c>
      <c r="AY411" s="258" t="s">
        <v>156</v>
      </c>
    </row>
    <row r="412" s="14" customFormat="1">
      <c r="A412" s="14"/>
      <c r="B412" s="248"/>
      <c r="C412" s="249"/>
      <c r="D412" s="239" t="s">
        <v>170</v>
      </c>
      <c r="E412" s="250" t="s">
        <v>1</v>
      </c>
      <c r="F412" s="251" t="s">
        <v>382</v>
      </c>
      <c r="G412" s="249"/>
      <c r="H412" s="252">
        <v>51.100000000000001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8" t="s">
        <v>170</v>
      </c>
      <c r="AU412" s="258" t="s">
        <v>166</v>
      </c>
      <c r="AV412" s="14" t="s">
        <v>85</v>
      </c>
      <c r="AW412" s="14" t="s">
        <v>31</v>
      </c>
      <c r="AX412" s="14" t="s">
        <v>75</v>
      </c>
      <c r="AY412" s="258" t="s">
        <v>156</v>
      </c>
    </row>
    <row r="413" s="14" customFormat="1">
      <c r="A413" s="14"/>
      <c r="B413" s="248"/>
      <c r="C413" s="249"/>
      <c r="D413" s="239" t="s">
        <v>170</v>
      </c>
      <c r="E413" s="250" t="s">
        <v>1</v>
      </c>
      <c r="F413" s="251" t="s">
        <v>383</v>
      </c>
      <c r="G413" s="249"/>
      <c r="H413" s="252">
        <v>51.100000000000001</v>
      </c>
      <c r="I413" s="253"/>
      <c r="J413" s="249"/>
      <c r="K413" s="249"/>
      <c r="L413" s="254"/>
      <c r="M413" s="255"/>
      <c r="N413" s="256"/>
      <c r="O413" s="256"/>
      <c r="P413" s="256"/>
      <c r="Q413" s="256"/>
      <c r="R413" s="256"/>
      <c r="S413" s="256"/>
      <c r="T413" s="257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8" t="s">
        <v>170</v>
      </c>
      <c r="AU413" s="258" t="s">
        <v>166</v>
      </c>
      <c r="AV413" s="14" t="s">
        <v>85</v>
      </c>
      <c r="AW413" s="14" t="s">
        <v>31</v>
      </c>
      <c r="AX413" s="14" t="s">
        <v>75</v>
      </c>
      <c r="AY413" s="258" t="s">
        <v>156</v>
      </c>
    </row>
    <row r="414" s="15" customFormat="1">
      <c r="A414" s="15"/>
      <c r="B414" s="259"/>
      <c r="C414" s="260"/>
      <c r="D414" s="239" t="s">
        <v>170</v>
      </c>
      <c r="E414" s="261" t="s">
        <v>1</v>
      </c>
      <c r="F414" s="262" t="s">
        <v>176</v>
      </c>
      <c r="G414" s="260"/>
      <c r="H414" s="263">
        <v>241.19999999999999</v>
      </c>
      <c r="I414" s="264"/>
      <c r="J414" s="260"/>
      <c r="K414" s="260"/>
      <c r="L414" s="265"/>
      <c r="M414" s="266"/>
      <c r="N414" s="267"/>
      <c r="O414" s="267"/>
      <c r="P414" s="267"/>
      <c r="Q414" s="267"/>
      <c r="R414" s="267"/>
      <c r="S414" s="267"/>
      <c r="T414" s="268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9" t="s">
        <v>170</v>
      </c>
      <c r="AU414" s="269" t="s">
        <v>166</v>
      </c>
      <c r="AV414" s="15" t="s">
        <v>165</v>
      </c>
      <c r="AW414" s="15" t="s">
        <v>31</v>
      </c>
      <c r="AX414" s="15" t="s">
        <v>83</v>
      </c>
      <c r="AY414" s="269" t="s">
        <v>156</v>
      </c>
    </row>
    <row r="415" s="2" customFormat="1" ht="26.4" customHeight="1">
      <c r="A415" s="39"/>
      <c r="B415" s="40"/>
      <c r="C415" s="219" t="s">
        <v>394</v>
      </c>
      <c r="D415" s="219" t="s">
        <v>160</v>
      </c>
      <c r="E415" s="220" t="s">
        <v>395</v>
      </c>
      <c r="F415" s="221" t="s">
        <v>396</v>
      </c>
      <c r="G415" s="222" t="s">
        <v>163</v>
      </c>
      <c r="H415" s="223">
        <v>241.19999999999999</v>
      </c>
      <c r="I415" s="224"/>
      <c r="J415" s="225">
        <f>ROUND(I415*H415,2)</f>
        <v>0</v>
      </c>
      <c r="K415" s="221" t="s">
        <v>164</v>
      </c>
      <c r="L415" s="45"/>
      <c r="M415" s="226" t="s">
        <v>1</v>
      </c>
      <c r="N415" s="227" t="s">
        <v>40</v>
      </c>
      <c r="O415" s="92"/>
      <c r="P415" s="228">
        <f>O415*H415</f>
        <v>0</v>
      </c>
      <c r="Q415" s="228">
        <v>0.0028500000000000001</v>
      </c>
      <c r="R415" s="228">
        <f>Q415*H415</f>
        <v>0.68742000000000003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165</v>
      </c>
      <c r="AT415" s="230" t="s">
        <v>160</v>
      </c>
      <c r="AU415" s="230" t="s">
        <v>166</v>
      </c>
      <c r="AY415" s="18" t="s">
        <v>156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83</v>
      </c>
      <c r="BK415" s="231">
        <f>ROUND(I415*H415,2)</f>
        <v>0</v>
      </c>
      <c r="BL415" s="18" t="s">
        <v>165</v>
      </c>
      <c r="BM415" s="230" t="s">
        <v>397</v>
      </c>
    </row>
    <row r="416" s="2" customFormat="1">
      <c r="A416" s="39"/>
      <c r="B416" s="40"/>
      <c r="C416" s="41"/>
      <c r="D416" s="232" t="s">
        <v>168</v>
      </c>
      <c r="E416" s="41"/>
      <c r="F416" s="233" t="s">
        <v>398</v>
      </c>
      <c r="G416" s="41"/>
      <c r="H416" s="41"/>
      <c r="I416" s="234"/>
      <c r="J416" s="41"/>
      <c r="K416" s="41"/>
      <c r="L416" s="45"/>
      <c r="M416" s="235"/>
      <c r="N416" s="236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168</v>
      </c>
      <c r="AU416" s="18" t="s">
        <v>166</v>
      </c>
    </row>
    <row r="417" s="13" customFormat="1">
      <c r="A417" s="13"/>
      <c r="B417" s="237"/>
      <c r="C417" s="238"/>
      <c r="D417" s="239" t="s">
        <v>170</v>
      </c>
      <c r="E417" s="240" t="s">
        <v>1</v>
      </c>
      <c r="F417" s="241" t="s">
        <v>171</v>
      </c>
      <c r="G417" s="238"/>
      <c r="H417" s="240" t="s">
        <v>1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7" t="s">
        <v>170</v>
      </c>
      <c r="AU417" s="247" t="s">
        <v>166</v>
      </c>
      <c r="AV417" s="13" t="s">
        <v>83</v>
      </c>
      <c r="AW417" s="13" t="s">
        <v>31</v>
      </c>
      <c r="AX417" s="13" t="s">
        <v>75</v>
      </c>
      <c r="AY417" s="247" t="s">
        <v>156</v>
      </c>
    </row>
    <row r="418" s="13" customFormat="1">
      <c r="A418" s="13"/>
      <c r="B418" s="237"/>
      <c r="C418" s="238"/>
      <c r="D418" s="239" t="s">
        <v>170</v>
      </c>
      <c r="E418" s="240" t="s">
        <v>1</v>
      </c>
      <c r="F418" s="241" t="s">
        <v>172</v>
      </c>
      <c r="G418" s="238"/>
      <c r="H418" s="240" t="s">
        <v>1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7" t="s">
        <v>170</v>
      </c>
      <c r="AU418" s="247" t="s">
        <v>166</v>
      </c>
      <c r="AV418" s="13" t="s">
        <v>83</v>
      </c>
      <c r="AW418" s="13" t="s">
        <v>31</v>
      </c>
      <c r="AX418" s="13" t="s">
        <v>75</v>
      </c>
      <c r="AY418" s="247" t="s">
        <v>156</v>
      </c>
    </row>
    <row r="419" s="13" customFormat="1">
      <c r="A419" s="13"/>
      <c r="B419" s="237"/>
      <c r="C419" s="238"/>
      <c r="D419" s="239" t="s">
        <v>170</v>
      </c>
      <c r="E419" s="240" t="s">
        <v>1</v>
      </c>
      <c r="F419" s="241" t="s">
        <v>173</v>
      </c>
      <c r="G419" s="238"/>
      <c r="H419" s="240" t="s">
        <v>1</v>
      </c>
      <c r="I419" s="242"/>
      <c r="J419" s="238"/>
      <c r="K419" s="238"/>
      <c r="L419" s="243"/>
      <c r="M419" s="244"/>
      <c r="N419" s="245"/>
      <c r="O419" s="245"/>
      <c r="P419" s="245"/>
      <c r="Q419" s="245"/>
      <c r="R419" s="245"/>
      <c r="S419" s="245"/>
      <c r="T419" s="24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7" t="s">
        <v>170</v>
      </c>
      <c r="AU419" s="247" t="s">
        <v>166</v>
      </c>
      <c r="AV419" s="13" t="s">
        <v>83</v>
      </c>
      <c r="AW419" s="13" t="s">
        <v>31</v>
      </c>
      <c r="AX419" s="13" t="s">
        <v>75</v>
      </c>
      <c r="AY419" s="247" t="s">
        <v>156</v>
      </c>
    </row>
    <row r="420" s="14" customFormat="1">
      <c r="A420" s="14"/>
      <c r="B420" s="248"/>
      <c r="C420" s="249"/>
      <c r="D420" s="239" t="s">
        <v>170</v>
      </c>
      <c r="E420" s="250" t="s">
        <v>1</v>
      </c>
      <c r="F420" s="251" t="s">
        <v>380</v>
      </c>
      <c r="G420" s="249"/>
      <c r="H420" s="252">
        <v>69.5</v>
      </c>
      <c r="I420" s="253"/>
      <c r="J420" s="249"/>
      <c r="K420" s="249"/>
      <c r="L420" s="254"/>
      <c r="M420" s="255"/>
      <c r="N420" s="256"/>
      <c r="O420" s="256"/>
      <c r="P420" s="256"/>
      <c r="Q420" s="256"/>
      <c r="R420" s="256"/>
      <c r="S420" s="256"/>
      <c r="T420" s="25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8" t="s">
        <v>170</v>
      </c>
      <c r="AU420" s="258" t="s">
        <v>166</v>
      </c>
      <c r="AV420" s="14" t="s">
        <v>85</v>
      </c>
      <c r="AW420" s="14" t="s">
        <v>31</v>
      </c>
      <c r="AX420" s="14" t="s">
        <v>75</v>
      </c>
      <c r="AY420" s="258" t="s">
        <v>156</v>
      </c>
    </row>
    <row r="421" s="14" customFormat="1">
      <c r="A421" s="14"/>
      <c r="B421" s="248"/>
      <c r="C421" s="249"/>
      <c r="D421" s="239" t="s">
        <v>170</v>
      </c>
      <c r="E421" s="250" t="s">
        <v>1</v>
      </c>
      <c r="F421" s="251" t="s">
        <v>381</v>
      </c>
      <c r="G421" s="249"/>
      <c r="H421" s="252">
        <v>69.5</v>
      </c>
      <c r="I421" s="253"/>
      <c r="J421" s="249"/>
      <c r="K421" s="249"/>
      <c r="L421" s="254"/>
      <c r="M421" s="255"/>
      <c r="N421" s="256"/>
      <c r="O421" s="256"/>
      <c r="P421" s="256"/>
      <c r="Q421" s="256"/>
      <c r="R421" s="256"/>
      <c r="S421" s="256"/>
      <c r="T421" s="25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8" t="s">
        <v>170</v>
      </c>
      <c r="AU421" s="258" t="s">
        <v>166</v>
      </c>
      <c r="AV421" s="14" t="s">
        <v>85</v>
      </c>
      <c r="AW421" s="14" t="s">
        <v>31</v>
      </c>
      <c r="AX421" s="14" t="s">
        <v>75</v>
      </c>
      <c r="AY421" s="258" t="s">
        <v>156</v>
      </c>
    </row>
    <row r="422" s="14" customFormat="1">
      <c r="A422" s="14"/>
      <c r="B422" s="248"/>
      <c r="C422" s="249"/>
      <c r="D422" s="239" t="s">
        <v>170</v>
      </c>
      <c r="E422" s="250" t="s">
        <v>1</v>
      </c>
      <c r="F422" s="251" t="s">
        <v>382</v>
      </c>
      <c r="G422" s="249"/>
      <c r="H422" s="252">
        <v>51.100000000000001</v>
      </c>
      <c r="I422" s="253"/>
      <c r="J422" s="249"/>
      <c r="K422" s="249"/>
      <c r="L422" s="254"/>
      <c r="M422" s="255"/>
      <c r="N422" s="256"/>
      <c r="O422" s="256"/>
      <c r="P422" s="256"/>
      <c r="Q422" s="256"/>
      <c r="R422" s="256"/>
      <c r="S422" s="256"/>
      <c r="T422" s="257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8" t="s">
        <v>170</v>
      </c>
      <c r="AU422" s="258" t="s">
        <v>166</v>
      </c>
      <c r="AV422" s="14" t="s">
        <v>85</v>
      </c>
      <c r="AW422" s="14" t="s">
        <v>31</v>
      </c>
      <c r="AX422" s="14" t="s">
        <v>75</v>
      </c>
      <c r="AY422" s="258" t="s">
        <v>156</v>
      </c>
    </row>
    <row r="423" s="14" customFormat="1">
      <c r="A423" s="14"/>
      <c r="B423" s="248"/>
      <c r="C423" s="249"/>
      <c r="D423" s="239" t="s">
        <v>170</v>
      </c>
      <c r="E423" s="250" t="s">
        <v>1</v>
      </c>
      <c r="F423" s="251" t="s">
        <v>383</v>
      </c>
      <c r="G423" s="249"/>
      <c r="H423" s="252">
        <v>51.100000000000001</v>
      </c>
      <c r="I423" s="253"/>
      <c r="J423" s="249"/>
      <c r="K423" s="249"/>
      <c r="L423" s="254"/>
      <c r="M423" s="255"/>
      <c r="N423" s="256"/>
      <c r="O423" s="256"/>
      <c r="P423" s="256"/>
      <c r="Q423" s="256"/>
      <c r="R423" s="256"/>
      <c r="S423" s="256"/>
      <c r="T423" s="25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8" t="s">
        <v>170</v>
      </c>
      <c r="AU423" s="258" t="s">
        <v>166</v>
      </c>
      <c r="AV423" s="14" t="s">
        <v>85</v>
      </c>
      <c r="AW423" s="14" t="s">
        <v>31</v>
      </c>
      <c r="AX423" s="14" t="s">
        <v>75</v>
      </c>
      <c r="AY423" s="258" t="s">
        <v>156</v>
      </c>
    </row>
    <row r="424" s="15" customFormat="1">
      <c r="A424" s="15"/>
      <c r="B424" s="259"/>
      <c r="C424" s="260"/>
      <c r="D424" s="239" t="s">
        <v>170</v>
      </c>
      <c r="E424" s="261" t="s">
        <v>1</v>
      </c>
      <c r="F424" s="262" t="s">
        <v>176</v>
      </c>
      <c r="G424" s="260"/>
      <c r="H424" s="263">
        <v>241.19999999999999</v>
      </c>
      <c r="I424" s="264"/>
      <c r="J424" s="260"/>
      <c r="K424" s="260"/>
      <c r="L424" s="265"/>
      <c r="M424" s="266"/>
      <c r="N424" s="267"/>
      <c r="O424" s="267"/>
      <c r="P424" s="267"/>
      <c r="Q424" s="267"/>
      <c r="R424" s="267"/>
      <c r="S424" s="267"/>
      <c r="T424" s="268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9" t="s">
        <v>170</v>
      </c>
      <c r="AU424" s="269" t="s">
        <v>166</v>
      </c>
      <c r="AV424" s="15" t="s">
        <v>165</v>
      </c>
      <c r="AW424" s="15" t="s">
        <v>31</v>
      </c>
      <c r="AX424" s="15" t="s">
        <v>83</v>
      </c>
      <c r="AY424" s="269" t="s">
        <v>156</v>
      </c>
    </row>
    <row r="425" s="2" customFormat="1" ht="24" customHeight="1">
      <c r="A425" s="39"/>
      <c r="B425" s="40"/>
      <c r="C425" s="219" t="s">
        <v>399</v>
      </c>
      <c r="D425" s="219" t="s">
        <v>160</v>
      </c>
      <c r="E425" s="220" t="s">
        <v>400</v>
      </c>
      <c r="F425" s="221" t="s">
        <v>401</v>
      </c>
      <c r="G425" s="222" t="s">
        <v>163</v>
      </c>
      <c r="H425" s="223">
        <v>418.49700000000001</v>
      </c>
      <c r="I425" s="224"/>
      <c r="J425" s="225">
        <f>ROUND(I425*H425,2)</f>
        <v>0</v>
      </c>
      <c r="K425" s="221" t="s">
        <v>164</v>
      </c>
      <c r="L425" s="45"/>
      <c r="M425" s="226" t="s">
        <v>1</v>
      </c>
      <c r="N425" s="227" t="s">
        <v>40</v>
      </c>
      <c r="O425" s="92"/>
      <c r="P425" s="228">
        <f>O425*H425</f>
        <v>0</v>
      </c>
      <c r="Q425" s="228">
        <v>0.0043800000000000002</v>
      </c>
      <c r="R425" s="228">
        <f>Q425*H425</f>
        <v>1.8330168600000001</v>
      </c>
      <c r="S425" s="228">
        <v>0</v>
      </c>
      <c r="T425" s="229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0" t="s">
        <v>165</v>
      </c>
      <c r="AT425" s="230" t="s">
        <v>160</v>
      </c>
      <c r="AU425" s="230" t="s">
        <v>166</v>
      </c>
      <c r="AY425" s="18" t="s">
        <v>156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18" t="s">
        <v>83</v>
      </c>
      <c r="BK425" s="231">
        <f>ROUND(I425*H425,2)</f>
        <v>0</v>
      </c>
      <c r="BL425" s="18" t="s">
        <v>165</v>
      </c>
      <c r="BM425" s="230" t="s">
        <v>402</v>
      </c>
    </row>
    <row r="426" s="2" customFormat="1">
      <c r="A426" s="39"/>
      <c r="B426" s="40"/>
      <c r="C426" s="41"/>
      <c r="D426" s="232" t="s">
        <v>168</v>
      </c>
      <c r="E426" s="41"/>
      <c r="F426" s="233" t="s">
        <v>403</v>
      </c>
      <c r="G426" s="41"/>
      <c r="H426" s="41"/>
      <c r="I426" s="234"/>
      <c r="J426" s="41"/>
      <c r="K426" s="41"/>
      <c r="L426" s="45"/>
      <c r="M426" s="235"/>
      <c r="N426" s="236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168</v>
      </c>
      <c r="AU426" s="18" t="s">
        <v>166</v>
      </c>
    </row>
    <row r="427" s="13" customFormat="1">
      <c r="A427" s="13"/>
      <c r="B427" s="237"/>
      <c r="C427" s="238"/>
      <c r="D427" s="239" t="s">
        <v>170</v>
      </c>
      <c r="E427" s="240" t="s">
        <v>1</v>
      </c>
      <c r="F427" s="241" t="s">
        <v>171</v>
      </c>
      <c r="G427" s="238"/>
      <c r="H427" s="240" t="s">
        <v>1</v>
      </c>
      <c r="I427" s="242"/>
      <c r="J427" s="238"/>
      <c r="K427" s="238"/>
      <c r="L427" s="243"/>
      <c r="M427" s="244"/>
      <c r="N427" s="245"/>
      <c r="O427" s="245"/>
      <c r="P427" s="245"/>
      <c r="Q427" s="245"/>
      <c r="R427" s="245"/>
      <c r="S427" s="245"/>
      <c r="T427" s="24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7" t="s">
        <v>170</v>
      </c>
      <c r="AU427" s="247" t="s">
        <v>166</v>
      </c>
      <c r="AV427" s="13" t="s">
        <v>83</v>
      </c>
      <c r="AW427" s="13" t="s">
        <v>31</v>
      </c>
      <c r="AX427" s="13" t="s">
        <v>75</v>
      </c>
      <c r="AY427" s="247" t="s">
        <v>156</v>
      </c>
    </row>
    <row r="428" s="13" customFormat="1">
      <c r="A428" s="13"/>
      <c r="B428" s="237"/>
      <c r="C428" s="238"/>
      <c r="D428" s="239" t="s">
        <v>170</v>
      </c>
      <c r="E428" s="240" t="s">
        <v>1</v>
      </c>
      <c r="F428" s="241" t="s">
        <v>172</v>
      </c>
      <c r="G428" s="238"/>
      <c r="H428" s="240" t="s">
        <v>1</v>
      </c>
      <c r="I428" s="242"/>
      <c r="J428" s="238"/>
      <c r="K428" s="238"/>
      <c r="L428" s="243"/>
      <c r="M428" s="244"/>
      <c r="N428" s="245"/>
      <c r="O428" s="245"/>
      <c r="P428" s="245"/>
      <c r="Q428" s="245"/>
      <c r="R428" s="245"/>
      <c r="S428" s="245"/>
      <c r="T428" s="24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7" t="s">
        <v>170</v>
      </c>
      <c r="AU428" s="247" t="s">
        <v>166</v>
      </c>
      <c r="AV428" s="13" t="s">
        <v>83</v>
      </c>
      <c r="AW428" s="13" t="s">
        <v>31</v>
      </c>
      <c r="AX428" s="13" t="s">
        <v>75</v>
      </c>
      <c r="AY428" s="247" t="s">
        <v>156</v>
      </c>
    </row>
    <row r="429" s="13" customFormat="1">
      <c r="A429" s="13"/>
      <c r="B429" s="237"/>
      <c r="C429" s="238"/>
      <c r="D429" s="239" t="s">
        <v>170</v>
      </c>
      <c r="E429" s="240" t="s">
        <v>1</v>
      </c>
      <c r="F429" s="241" t="s">
        <v>173</v>
      </c>
      <c r="G429" s="238"/>
      <c r="H429" s="240" t="s">
        <v>1</v>
      </c>
      <c r="I429" s="242"/>
      <c r="J429" s="238"/>
      <c r="K429" s="238"/>
      <c r="L429" s="243"/>
      <c r="M429" s="244"/>
      <c r="N429" s="245"/>
      <c r="O429" s="245"/>
      <c r="P429" s="245"/>
      <c r="Q429" s="245"/>
      <c r="R429" s="245"/>
      <c r="S429" s="245"/>
      <c r="T429" s="24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7" t="s">
        <v>170</v>
      </c>
      <c r="AU429" s="247" t="s">
        <v>166</v>
      </c>
      <c r="AV429" s="13" t="s">
        <v>83</v>
      </c>
      <c r="AW429" s="13" t="s">
        <v>31</v>
      </c>
      <c r="AX429" s="13" t="s">
        <v>75</v>
      </c>
      <c r="AY429" s="247" t="s">
        <v>156</v>
      </c>
    </row>
    <row r="430" s="13" customFormat="1">
      <c r="A430" s="13"/>
      <c r="B430" s="237"/>
      <c r="C430" s="238"/>
      <c r="D430" s="239" t="s">
        <v>170</v>
      </c>
      <c r="E430" s="240" t="s">
        <v>1</v>
      </c>
      <c r="F430" s="241" t="s">
        <v>404</v>
      </c>
      <c r="G430" s="238"/>
      <c r="H430" s="240" t="s">
        <v>1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7" t="s">
        <v>170</v>
      </c>
      <c r="AU430" s="247" t="s">
        <v>166</v>
      </c>
      <c r="AV430" s="13" t="s">
        <v>83</v>
      </c>
      <c r="AW430" s="13" t="s">
        <v>31</v>
      </c>
      <c r="AX430" s="13" t="s">
        <v>75</v>
      </c>
      <c r="AY430" s="247" t="s">
        <v>156</v>
      </c>
    </row>
    <row r="431" s="13" customFormat="1">
      <c r="A431" s="13"/>
      <c r="B431" s="237"/>
      <c r="C431" s="238"/>
      <c r="D431" s="239" t="s">
        <v>170</v>
      </c>
      <c r="E431" s="240" t="s">
        <v>1</v>
      </c>
      <c r="F431" s="241" t="s">
        <v>173</v>
      </c>
      <c r="G431" s="238"/>
      <c r="H431" s="240" t="s">
        <v>1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7" t="s">
        <v>170</v>
      </c>
      <c r="AU431" s="247" t="s">
        <v>166</v>
      </c>
      <c r="AV431" s="13" t="s">
        <v>83</v>
      </c>
      <c r="AW431" s="13" t="s">
        <v>31</v>
      </c>
      <c r="AX431" s="13" t="s">
        <v>75</v>
      </c>
      <c r="AY431" s="247" t="s">
        <v>156</v>
      </c>
    </row>
    <row r="432" s="14" customFormat="1">
      <c r="A432" s="14"/>
      <c r="B432" s="248"/>
      <c r="C432" s="249"/>
      <c r="D432" s="239" t="s">
        <v>170</v>
      </c>
      <c r="E432" s="250" t="s">
        <v>1</v>
      </c>
      <c r="F432" s="251" t="s">
        <v>405</v>
      </c>
      <c r="G432" s="249"/>
      <c r="H432" s="252">
        <v>100.43000000000001</v>
      </c>
      <c r="I432" s="253"/>
      <c r="J432" s="249"/>
      <c r="K432" s="249"/>
      <c r="L432" s="254"/>
      <c r="M432" s="255"/>
      <c r="N432" s="256"/>
      <c r="O432" s="256"/>
      <c r="P432" s="256"/>
      <c r="Q432" s="256"/>
      <c r="R432" s="256"/>
      <c r="S432" s="256"/>
      <c r="T432" s="25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8" t="s">
        <v>170</v>
      </c>
      <c r="AU432" s="258" t="s">
        <v>166</v>
      </c>
      <c r="AV432" s="14" t="s">
        <v>85</v>
      </c>
      <c r="AW432" s="14" t="s">
        <v>31</v>
      </c>
      <c r="AX432" s="14" t="s">
        <v>75</v>
      </c>
      <c r="AY432" s="258" t="s">
        <v>156</v>
      </c>
    </row>
    <row r="433" s="16" customFormat="1">
      <c r="A433" s="16"/>
      <c r="B433" s="270"/>
      <c r="C433" s="271"/>
      <c r="D433" s="239" t="s">
        <v>170</v>
      </c>
      <c r="E433" s="272" t="s">
        <v>1</v>
      </c>
      <c r="F433" s="273" t="s">
        <v>242</v>
      </c>
      <c r="G433" s="271"/>
      <c r="H433" s="274">
        <v>100.43000000000001</v>
      </c>
      <c r="I433" s="275"/>
      <c r="J433" s="271"/>
      <c r="K433" s="271"/>
      <c r="L433" s="276"/>
      <c r="M433" s="277"/>
      <c r="N433" s="278"/>
      <c r="O433" s="278"/>
      <c r="P433" s="278"/>
      <c r="Q433" s="278"/>
      <c r="R433" s="278"/>
      <c r="S433" s="278"/>
      <c r="T433" s="279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T433" s="280" t="s">
        <v>170</v>
      </c>
      <c r="AU433" s="280" t="s">
        <v>166</v>
      </c>
      <c r="AV433" s="16" t="s">
        <v>166</v>
      </c>
      <c r="AW433" s="16" t="s">
        <v>31</v>
      </c>
      <c r="AX433" s="16" t="s">
        <v>75</v>
      </c>
      <c r="AY433" s="280" t="s">
        <v>156</v>
      </c>
    </row>
    <row r="434" s="13" customFormat="1">
      <c r="A434" s="13"/>
      <c r="B434" s="237"/>
      <c r="C434" s="238"/>
      <c r="D434" s="239" t="s">
        <v>170</v>
      </c>
      <c r="E434" s="240" t="s">
        <v>1</v>
      </c>
      <c r="F434" s="241" t="s">
        <v>406</v>
      </c>
      <c r="G434" s="238"/>
      <c r="H434" s="240" t="s">
        <v>1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7" t="s">
        <v>170</v>
      </c>
      <c r="AU434" s="247" t="s">
        <v>166</v>
      </c>
      <c r="AV434" s="13" t="s">
        <v>83</v>
      </c>
      <c r="AW434" s="13" t="s">
        <v>31</v>
      </c>
      <c r="AX434" s="13" t="s">
        <v>75</v>
      </c>
      <c r="AY434" s="247" t="s">
        <v>156</v>
      </c>
    </row>
    <row r="435" s="13" customFormat="1">
      <c r="A435" s="13"/>
      <c r="B435" s="237"/>
      <c r="C435" s="238"/>
      <c r="D435" s="239" t="s">
        <v>170</v>
      </c>
      <c r="E435" s="240" t="s">
        <v>1</v>
      </c>
      <c r="F435" s="241" t="s">
        <v>365</v>
      </c>
      <c r="G435" s="238"/>
      <c r="H435" s="240" t="s">
        <v>1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7" t="s">
        <v>170</v>
      </c>
      <c r="AU435" s="247" t="s">
        <v>166</v>
      </c>
      <c r="AV435" s="13" t="s">
        <v>83</v>
      </c>
      <c r="AW435" s="13" t="s">
        <v>31</v>
      </c>
      <c r="AX435" s="13" t="s">
        <v>75</v>
      </c>
      <c r="AY435" s="247" t="s">
        <v>156</v>
      </c>
    </row>
    <row r="436" s="14" customFormat="1">
      <c r="A436" s="14"/>
      <c r="B436" s="248"/>
      <c r="C436" s="249"/>
      <c r="D436" s="239" t="s">
        <v>170</v>
      </c>
      <c r="E436" s="250" t="s">
        <v>1</v>
      </c>
      <c r="F436" s="251" t="s">
        <v>407</v>
      </c>
      <c r="G436" s="249"/>
      <c r="H436" s="252">
        <v>25.66</v>
      </c>
      <c r="I436" s="253"/>
      <c r="J436" s="249"/>
      <c r="K436" s="249"/>
      <c r="L436" s="254"/>
      <c r="M436" s="255"/>
      <c r="N436" s="256"/>
      <c r="O436" s="256"/>
      <c r="P436" s="256"/>
      <c r="Q436" s="256"/>
      <c r="R436" s="256"/>
      <c r="S436" s="256"/>
      <c r="T436" s="25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8" t="s">
        <v>170</v>
      </c>
      <c r="AU436" s="258" t="s">
        <v>166</v>
      </c>
      <c r="AV436" s="14" t="s">
        <v>85</v>
      </c>
      <c r="AW436" s="14" t="s">
        <v>31</v>
      </c>
      <c r="AX436" s="14" t="s">
        <v>75</v>
      </c>
      <c r="AY436" s="258" t="s">
        <v>156</v>
      </c>
    </row>
    <row r="437" s="14" customFormat="1">
      <c r="A437" s="14"/>
      <c r="B437" s="248"/>
      <c r="C437" s="249"/>
      <c r="D437" s="239" t="s">
        <v>170</v>
      </c>
      <c r="E437" s="250" t="s">
        <v>1</v>
      </c>
      <c r="F437" s="251" t="s">
        <v>408</v>
      </c>
      <c r="G437" s="249"/>
      <c r="H437" s="252">
        <v>10.343</v>
      </c>
      <c r="I437" s="253"/>
      <c r="J437" s="249"/>
      <c r="K437" s="249"/>
      <c r="L437" s="254"/>
      <c r="M437" s="255"/>
      <c r="N437" s="256"/>
      <c r="O437" s="256"/>
      <c r="P437" s="256"/>
      <c r="Q437" s="256"/>
      <c r="R437" s="256"/>
      <c r="S437" s="256"/>
      <c r="T437" s="257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8" t="s">
        <v>170</v>
      </c>
      <c r="AU437" s="258" t="s">
        <v>166</v>
      </c>
      <c r="AV437" s="14" t="s">
        <v>85</v>
      </c>
      <c r="AW437" s="14" t="s">
        <v>31</v>
      </c>
      <c r="AX437" s="14" t="s">
        <v>75</v>
      </c>
      <c r="AY437" s="258" t="s">
        <v>156</v>
      </c>
    </row>
    <row r="438" s="14" customFormat="1">
      <c r="A438" s="14"/>
      <c r="B438" s="248"/>
      <c r="C438" s="249"/>
      <c r="D438" s="239" t="s">
        <v>170</v>
      </c>
      <c r="E438" s="250" t="s">
        <v>1</v>
      </c>
      <c r="F438" s="251" t="s">
        <v>409</v>
      </c>
      <c r="G438" s="249"/>
      <c r="H438" s="252">
        <v>28.934999999999999</v>
      </c>
      <c r="I438" s="253"/>
      <c r="J438" s="249"/>
      <c r="K438" s="249"/>
      <c r="L438" s="254"/>
      <c r="M438" s="255"/>
      <c r="N438" s="256"/>
      <c r="O438" s="256"/>
      <c r="P438" s="256"/>
      <c r="Q438" s="256"/>
      <c r="R438" s="256"/>
      <c r="S438" s="256"/>
      <c r="T438" s="25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8" t="s">
        <v>170</v>
      </c>
      <c r="AU438" s="258" t="s">
        <v>166</v>
      </c>
      <c r="AV438" s="14" t="s">
        <v>85</v>
      </c>
      <c r="AW438" s="14" t="s">
        <v>31</v>
      </c>
      <c r="AX438" s="14" t="s">
        <v>75</v>
      </c>
      <c r="AY438" s="258" t="s">
        <v>156</v>
      </c>
    </row>
    <row r="439" s="16" customFormat="1">
      <c r="A439" s="16"/>
      <c r="B439" s="270"/>
      <c r="C439" s="271"/>
      <c r="D439" s="239" t="s">
        <v>170</v>
      </c>
      <c r="E439" s="272" t="s">
        <v>1</v>
      </c>
      <c r="F439" s="273" t="s">
        <v>242</v>
      </c>
      <c r="G439" s="271"/>
      <c r="H439" s="274">
        <v>64.938000000000002</v>
      </c>
      <c r="I439" s="275"/>
      <c r="J439" s="271"/>
      <c r="K439" s="271"/>
      <c r="L439" s="276"/>
      <c r="M439" s="277"/>
      <c r="N439" s="278"/>
      <c r="O439" s="278"/>
      <c r="P439" s="278"/>
      <c r="Q439" s="278"/>
      <c r="R439" s="278"/>
      <c r="S439" s="278"/>
      <c r="T439" s="279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80" t="s">
        <v>170</v>
      </c>
      <c r="AU439" s="280" t="s">
        <v>166</v>
      </c>
      <c r="AV439" s="16" t="s">
        <v>166</v>
      </c>
      <c r="AW439" s="16" t="s">
        <v>31</v>
      </c>
      <c r="AX439" s="16" t="s">
        <v>75</v>
      </c>
      <c r="AY439" s="280" t="s">
        <v>156</v>
      </c>
    </row>
    <row r="440" s="13" customFormat="1">
      <c r="A440" s="13"/>
      <c r="B440" s="237"/>
      <c r="C440" s="238"/>
      <c r="D440" s="239" t="s">
        <v>170</v>
      </c>
      <c r="E440" s="240" t="s">
        <v>1</v>
      </c>
      <c r="F440" s="241" t="s">
        <v>367</v>
      </c>
      <c r="G440" s="238"/>
      <c r="H440" s="240" t="s">
        <v>1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7" t="s">
        <v>170</v>
      </c>
      <c r="AU440" s="247" t="s">
        <v>166</v>
      </c>
      <c r="AV440" s="13" t="s">
        <v>83</v>
      </c>
      <c r="AW440" s="13" t="s">
        <v>31</v>
      </c>
      <c r="AX440" s="13" t="s">
        <v>75</v>
      </c>
      <c r="AY440" s="247" t="s">
        <v>156</v>
      </c>
    </row>
    <row r="441" s="14" customFormat="1">
      <c r="A441" s="14"/>
      <c r="B441" s="248"/>
      <c r="C441" s="249"/>
      <c r="D441" s="239" t="s">
        <v>170</v>
      </c>
      <c r="E441" s="250" t="s">
        <v>1</v>
      </c>
      <c r="F441" s="251" t="s">
        <v>410</v>
      </c>
      <c r="G441" s="249"/>
      <c r="H441" s="252">
        <v>45.100000000000001</v>
      </c>
      <c r="I441" s="253"/>
      <c r="J441" s="249"/>
      <c r="K441" s="249"/>
      <c r="L441" s="254"/>
      <c r="M441" s="255"/>
      <c r="N441" s="256"/>
      <c r="O441" s="256"/>
      <c r="P441" s="256"/>
      <c r="Q441" s="256"/>
      <c r="R441" s="256"/>
      <c r="S441" s="256"/>
      <c r="T441" s="257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8" t="s">
        <v>170</v>
      </c>
      <c r="AU441" s="258" t="s">
        <v>166</v>
      </c>
      <c r="AV441" s="14" t="s">
        <v>85</v>
      </c>
      <c r="AW441" s="14" t="s">
        <v>31</v>
      </c>
      <c r="AX441" s="14" t="s">
        <v>75</v>
      </c>
      <c r="AY441" s="258" t="s">
        <v>156</v>
      </c>
    </row>
    <row r="442" s="14" customFormat="1">
      <c r="A442" s="14"/>
      <c r="B442" s="248"/>
      <c r="C442" s="249"/>
      <c r="D442" s="239" t="s">
        <v>170</v>
      </c>
      <c r="E442" s="250" t="s">
        <v>1</v>
      </c>
      <c r="F442" s="251" t="s">
        <v>407</v>
      </c>
      <c r="G442" s="249"/>
      <c r="H442" s="252">
        <v>25.66</v>
      </c>
      <c r="I442" s="253"/>
      <c r="J442" s="249"/>
      <c r="K442" s="249"/>
      <c r="L442" s="254"/>
      <c r="M442" s="255"/>
      <c r="N442" s="256"/>
      <c r="O442" s="256"/>
      <c r="P442" s="256"/>
      <c r="Q442" s="256"/>
      <c r="R442" s="256"/>
      <c r="S442" s="256"/>
      <c r="T442" s="25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8" t="s">
        <v>170</v>
      </c>
      <c r="AU442" s="258" t="s">
        <v>166</v>
      </c>
      <c r="AV442" s="14" t="s">
        <v>85</v>
      </c>
      <c r="AW442" s="14" t="s">
        <v>31</v>
      </c>
      <c r="AX442" s="14" t="s">
        <v>75</v>
      </c>
      <c r="AY442" s="258" t="s">
        <v>156</v>
      </c>
    </row>
    <row r="443" s="14" customFormat="1">
      <c r="A443" s="14"/>
      <c r="B443" s="248"/>
      <c r="C443" s="249"/>
      <c r="D443" s="239" t="s">
        <v>170</v>
      </c>
      <c r="E443" s="250" t="s">
        <v>1</v>
      </c>
      <c r="F443" s="251" t="s">
        <v>411</v>
      </c>
      <c r="G443" s="249"/>
      <c r="H443" s="252">
        <v>1.6200000000000001</v>
      </c>
      <c r="I443" s="253"/>
      <c r="J443" s="249"/>
      <c r="K443" s="249"/>
      <c r="L443" s="254"/>
      <c r="M443" s="255"/>
      <c r="N443" s="256"/>
      <c r="O443" s="256"/>
      <c r="P443" s="256"/>
      <c r="Q443" s="256"/>
      <c r="R443" s="256"/>
      <c r="S443" s="256"/>
      <c r="T443" s="25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8" t="s">
        <v>170</v>
      </c>
      <c r="AU443" s="258" t="s">
        <v>166</v>
      </c>
      <c r="AV443" s="14" t="s">
        <v>85</v>
      </c>
      <c r="AW443" s="14" t="s">
        <v>31</v>
      </c>
      <c r="AX443" s="14" t="s">
        <v>75</v>
      </c>
      <c r="AY443" s="258" t="s">
        <v>156</v>
      </c>
    </row>
    <row r="444" s="14" customFormat="1">
      <c r="A444" s="14"/>
      <c r="B444" s="248"/>
      <c r="C444" s="249"/>
      <c r="D444" s="239" t="s">
        <v>170</v>
      </c>
      <c r="E444" s="250" t="s">
        <v>1</v>
      </c>
      <c r="F444" s="251" t="s">
        <v>409</v>
      </c>
      <c r="G444" s="249"/>
      <c r="H444" s="252">
        <v>28.934999999999999</v>
      </c>
      <c r="I444" s="253"/>
      <c r="J444" s="249"/>
      <c r="K444" s="249"/>
      <c r="L444" s="254"/>
      <c r="M444" s="255"/>
      <c r="N444" s="256"/>
      <c r="O444" s="256"/>
      <c r="P444" s="256"/>
      <c r="Q444" s="256"/>
      <c r="R444" s="256"/>
      <c r="S444" s="256"/>
      <c r="T444" s="25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8" t="s">
        <v>170</v>
      </c>
      <c r="AU444" s="258" t="s">
        <v>166</v>
      </c>
      <c r="AV444" s="14" t="s">
        <v>85</v>
      </c>
      <c r="AW444" s="14" t="s">
        <v>31</v>
      </c>
      <c r="AX444" s="14" t="s">
        <v>75</v>
      </c>
      <c r="AY444" s="258" t="s">
        <v>156</v>
      </c>
    </row>
    <row r="445" s="16" customFormat="1">
      <c r="A445" s="16"/>
      <c r="B445" s="270"/>
      <c r="C445" s="271"/>
      <c r="D445" s="239" t="s">
        <v>170</v>
      </c>
      <c r="E445" s="272" t="s">
        <v>1</v>
      </c>
      <c r="F445" s="273" t="s">
        <v>242</v>
      </c>
      <c r="G445" s="271"/>
      <c r="H445" s="274">
        <v>101.315</v>
      </c>
      <c r="I445" s="275"/>
      <c r="J445" s="271"/>
      <c r="K445" s="271"/>
      <c r="L445" s="276"/>
      <c r="M445" s="277"/>
      <c r="N445" s="278"/>
      <c r="O445" s="278"/>
      <c r="P445" s="278"/>
      <c r="Q445" s="278"/>
      <c r="R445" s="278"/>
      <c r="S445" s="278"/>
      <c r="T445" s="279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T445" s="280" t="s">
        <v>170</v>
      </c>
      <c r="AU445" s="280" t="s">
        <v>166</v>
      </c>
      <c r="AV445" s="16" t="s">
        <v>166</v>
      </c>
      <c r="AW445" s="16" t="s">
        <v>31</v>
      </c>
      <c r="AX445" s="16" t="s">
        <v>75</v>
      </c>
      <c r="AY445" s="280" t="s">
        <v>156</v>
      </c>
    </row>
    <row r="446" s="13" customFormat="1">
      <c r="A446" s="13"/>
      <c r="B446" s="237"/>
      <c r="C446" s="238"/>
      <c r="D446" s="239" t="s">
        <v>170</v>
      </c>
      <c r="E446" s="240" t="s">
        <v>1</v>
      </c>
      <c r="F446" s="241" t="s">
        <v>369</v>
      </c>
      <c r="G446" s="238"/>
      <c r="H446" s="240" t="s">
        <v>1</v>
      </c>
      <c r="I446" s="242"/>
      <c r="J446" s="238"/>
      <c r="K446" s="238"/>
      <c r="L446" s="243"/>
      <c r="M446" s="244"/>
      <c r="N446" s="245"/>
      <c r="O446" s="245"/>
      <c r="P446" s="245"/>
      <c r="Q446" s="245"/>
      <c r="R446" s="245"/>
      <c r="S446" s="245"/>
      <c r="T446" s="24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7" t="s">
        <v>170</v>
      </c>
      <c r="AU446" s="247" t="s">
        <v>166</v>
      </c>
      <c r="AV446" s="13" t="s">
        <v>83</v>
      </c>
      <c r="AW446" s="13" t="s">
        <v>31</v>
      </c>
      <c r="AX446" s="13" t="s">
        <v>75</v>
      </c>
      <c r="AY446" s="247" t="s">
        <v>156</v>
      </c>
    </row>
    <row r="447" s="14" customFormat="1">
      <c r="A447" s="14"/>
      <c r="B447" s="248"/>
      <c r="C447" s="249"/>
      <c r="D447" s="239" t="s">
        <v>170</v>
      </c>
      <c r="E447" s="250" t="s">
        <v>1</v>
      </c>
      <c r="F447" s="251" t="s">
        <v>412</v>
      </c>
      <c r="G447" s="249"/>
      <c r="H447" s="252">
        <v>37.247999999999998</v>
      </c>
      <c r="I447" s="253"/>
      <c r="J447" s="249"/>
      <c r="K447" s="249"/>
      <c r="L447" s="254"/>
      <c r="M447" s="255"/>
      <c r="N447" s="256"/>
      <c r="O447" s="256"/>
      <c r="P447" s="256"/>
      <c r="Q447" s="256"/>
      <c r="R447" s="256"/>
      <c r="S447" s="256"/>
      <c r="T447" s="25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8" t="s">
        <v>170</v>
      </c>
      <c r="AU447" s="258" t="s">
        <v>166</v>
      </c>
      <c r="AV447" s="14" t="s">
        <v>85</v>
      </c>
      <c r="AW447" s="14" t="s">
        <v>31</v>
      </c>
      <c r="AX447" s="14" t="s">
        <v>75</v>
      </c>
      <c r="AY447" s="258" t="s">
        <v>156</v>
      </c>
    </row>
    <row r="448" s="14" customFormat="1">
      <c r="A448" s="14"/>
      <c r="B448" s="248"/>
      <c r="C448" s="249"/>
      <c r="D448" s="239" t="s">
        <v>170</v>
      </c>
      <c r="E448" s="250" t="s">
        <v>1</v>
      </c>
      <c r="F448" s="251" t="s">
        <v>413</v>
      </c>
      <c r="G448" s="249"/>
      <c r="H448" s="252">
        <v>51.820999999999998</v>
      </c>
      <c r="I448" s="253"/>
      <c r="J448" s="249"/>
      <c r="K448" s="249"/>
      <c r="L448" s="254"/>
      <c r="M448" s="255"/>
      <c r="N448" s="256"/>
      <c r="O448" s="256"/>
      <c r="P448" s="256"/>
      <c r="Q448" s="256"/>
      <c r="R448" s="256"/>
      <c r="S448" s="256"/>
      <c r="T448" s="25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8" t="s">
        <v>170</v>
      </c>
      <c r="AU448" s="258" t="s">
        <v>166</v>
      </c>
      <c r="AV448" s="14" t="s">
        <v>85</v>
      </c>
      <c r="AW448" s="14" t="s">
        <v>31</v>
      </c>
      <c r="AX448" s="14" t="s">
        <v>75</v>
      </c>
      <c r="AY448" s="258" t="s">
        <v>156</v>
      </c>
    </row>
    <row r="449" s="16" customFormat="1">
      <c r="A449" s="16"/>
      <c r="B449" s="270"/>
      <c r="C449" s="271"/>
      <c r="D449" s="239" t="s">
        <v>170</v>
      </c>
      <c r="E449" s="272" t="s">
        <v>1</v>
      </c>
      <c r="F449" s="273" t="s">
        <v>242</v>
      </c>
      <c r="G449" s="271"/>
      <c r="H449" s="274">
        <v>89.069000000000003</v>
      </c>
      <c r="I449" s="275"/>
      <c r="J449" s="271"/>
      <c r="K449" s="271"/>
      <c r="L449" s="276"/>
      <c r="M449" s="277"/>
      <c r="N449" s="278"/>
      <c r="O449" s="278"/>
      <c r="P449" s="278"/>
      <c r="Q449" s="278"/>
      <c r="R449" s="278"/>
      <c r="S449" s="278"/>
      <c r="T449" s="279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T449" s="280" t="s">
        <v>170</v>
      </c>
      <c r="AU449" s="280" t="s">
        <v>166</v>
      </c>
      <c r="AV449" s="16" t="s">
        <v>166</v>
      </c>
      <c r="AW449" s="16" t="s">
        <v>31</v>
      </c>
      <c r="AX449" s="16" t="s">
        <v>75</v>
      </c>
      <c r="AY449" s="280" t="s">
        <v>156</v>
      </c>
    </row>
    <row r="450" s="13" customFormat="1">
      <c r="A450" s="13"/>
      <c r="B450" s="237"/>
      <c r="C450" s="238"/>
      <c r="D450" s="239" t="s">
        <v>170</v>
      </c>
      <c r="E450" s="240" t="s">
        <v>1</v>
      </c>
      <c r="F450" s="241" t="s">
        <v>371</v>
      </c>
      <c r="G450" s="238"/>
      <c r="H450" s="240" t="s">
        <v>1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7" t="s">
        <v>170</v>
      </c>
      <c r="AU450" s="247" t="s">
        <v>166</v>
      </c>
      <c r="AV450" s="13" t="s">
        <v>83</v>
      </c>
      <c r="AW450" s="13" t="s">
        <v>31</v>
      </c>
      <c r="AX450" s="13" t="s">
        <v>75</v>
      </c>
      <c r="AY450" s="247" t="s">
        <v>156</v>
      </c>
    </row>
    <row r="451" s="14" customFormat="1">
      <c r="A451" s="14"/>
      <c r="B451" s="248"/>
      <c r="C451" s="249"/>
      <c r="D451" s="239" t="s">
        <v>170</v>
      </c>
      <c r="E451" s="250" t="s">
        <v>1</v>
      </c>
      <c r="F451" s="251" t="s">
        <v>412</v>
      </c>
      <c r="G451" s="249"/>
      <c r="H451" s="252">
        <v>37.247999999999998</v>
      </c>
      <c r="I451" s="253"/>
      <c r="J451" s="249"/>
      <c r="K451" s="249"/>
      <c r="L451" s="254"/>
      <c r="M451" s="255"/>
      <c r="N451" s="256"/>
      <c r="O451" s="256"/>
      <c r="P451" s="256"/>
      <c r="Q451" s="256"/>
      <c r="R451" s="256"/>
      <c r="S451" s="256"/>
      <c r="T451" s="257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8" t="s">
        <v>170</v>
      </c>
      <c r="AU451" s="258" t="s">
        <v>166</v>
      </c>
      <c r="AV451" s="14" t="s">
        <v>85</v>
      </c>
      <c r="AW451" s="14" t="s">
        <v>31</v>
      </c>
      <c r="AX451" s="14" t="s">
        <v>75</v>
      </c>
      <c r="AY451" s="258" t="s">
        <v>156</v>
      </c>
    </row>
    <row r="452" s="14" customFormat="1">
      <c r="A452" s="14"/>
      <c r="B452" s="248"/>
      <c r="C452" s="249"/>
      <c r="D452" s="239" t="s">
        <v>170</v>
      </c>
      <c r="E452" s="250" t="s">
        <v>1</v>
      </c>
      <c r="F452" s="251" t="s">
        <v>414</v>
      </c>
      <c r="G452" s="249"/>
      <c r="H452" s="252">
        <v>25.497</v>
      </c>
      <c r="I452" s="253"/>
      <c r="J452" s="249"/>
      <c r="K452" s="249"/>
      <c r="L452" s="254"/>
      <c r="M452" s="255"/>
      <c r="N452" s="256"/>
      <c r="O452" s="256"/>
      <c r="P452" s="256"/>
      <c r="Q452" s="256"/>
      <c r="R452" s="256"/>
      <c r="S452" s="256"/>
      <c r="T452" s="25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8" t="s">
        <v>170</v>
      </c>
      <c r="AU452" s="258" t="s">
        <v>166</v>
      </c>
      <c r="AV452" s="14" t="s">
        <v>85</v>
      </c>
      <c r="AW452" s="14" t="s">
        <v>31</v>
      </c>
      <c r="AX452" s="14" t="s">
        <v>75</v>
      </c>
      <c r="AY452" s="258" t="s">
        <v>156</v>
      </c>
    </row>
    <row r="453" s="16" customFormat="1">
      <c r="A453" s="16"/>
      <c r="B453" s="270"/>
      <c r="C453" s="271"/>
      <c r="D453" s="239" t="s">
        <v>170</v>
      </c>
      <c r="E453" s="272" t="s">
        <v>1</v>
      </c>
      <c r="F453" s="273" t="s">
        <v>242</v>
      </c>
      <c r="G453" s="271"/>
      <c r="H453" s="274">
        <v>62.744999999999997</v>
      </c>
      <c r="I453" s="275"/>
      <c r="J453" s="271"/>
      <c r="K453" s="271"/>
      <c r="L453" s="276"/>
      <c r="M453" s="277"/>
      <c r="N453" s="278"/>
      <c r="O453" s="278"/>
      <c r="P453" s="278"/>
      <c r="Q453" s="278"/>
      <c r="R453" s="278"/>
      <c r="S453" s="278"/>
      <c r="T453" s="279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80" t="s">
        <v>170</v>
      </c>
      <c r="AU453" s="280" t="s">
        <v>166</v>
      </c>
      <c r="AV453" s="16" t="s">
        <v>166</v>
      </c>
      <c r="AW453" s="16" t="s">
        <v>31</v>
      </c>
      <c r="AX453" s="16" t="s">
        <v>75</v>
      </c>
      <c r="AY453" s="280" t="s">
        <v>156</v>
      </c>
    </row>
    <row r="454" s="15" customFormat="1">
      <c r="A454" s="15"/>
      <c r="B454" s="259"/>
      <c r="C454" s="260"/>
      <c r="D454" s="239" t="s">
        <v>170</v>
      </c>
      <c r="E454" s="261" t="s">
        <v>1</v>
      </c>
      <c r="F454" s="262" t="s">
        <v>176</v>
      </c>
      <c r="G454" s="260"/>
      <c r="H454" s="263">
        <v>418.49700000000001</v>
      </c>
      <c r="I454" s="264"/>
      <c r="J454" s="260"/>
      <c r="K454" s="260"/>
      <c r="L454" s="265"/>
      <c r="M454" s="266"/>
      <c r="N454" s="267"/>
      <c r="O454" s="267"/>
      <c r="P454" s="267"/>
      <c r="Q454" s="267"/>
      <c r="R454" s="267"/>
      <c r="S454" s="267"/>
      <c r="T454" s="268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9" t="s">
        <v>170</v>
      </c>
      <c r="AU454" s="269" t="s">
        <v>166</v>
      </c>
      <c r="AV454" s="15" t="s">
        <v>165</v>
      </c>
      <c r="AW454" s="15" t="s">
        <v>31</v>
      </c>
      <c r="AX454" s="15" t="s">
        <v>83</v>
      </c>
      <c r="AY454" s="269" t="s">
        <v>156</v>
      </c>
    </row>
    <row r="455" s="2" customFormat="1" ht="26.4" customHeight="1">
      <c r="A455" s="39"/>
      <c r="B455" s="40"/>
      <c r="C455" s="219" t="s">
        <v>415</v>
      </c>
      <c r="D455" s="219" t="s">
        <v>160</v>
      </c>
      <c r="E455" s="220" t="s">
        <v>416</v>
      </c>
      <c r="F455" s="221" t="s">
        <v>417</v>
      </c>
      <c r="G455" s="222" t="s">
        <v>163</v>
      </c>
      <c r="H455" s="223">
        <v>50.340000000000003</v>
      </c>
      <c r="I455" s="224"/>
      <c r="J455" s="225">
        <f>ROUND(I455*H455,2)</f>
        <v>0</v>
      </c>
      <c r="K455" s="221" t="s">
        <v>164</v>
      </c>
      <c r="L455" s="45"/>
      <c r="M455" s="226" t="s">
        <v>1</v>
      </c>
      <c r="N455" s="227" t="s">
        <v>40</v>
      </c>
      <c r="O455" s="92"/>
      <c r="P455" s="228">
        <f>O455*H455</f>
        <v>0</v>
      </c>
      <c r="Q455" s="228">
        <v>0.00022000000000000001</v>
      </c>
      <c r="R455" s="228">
        <f>Q455*H455</f>
        <v>0.011074800000000001</v>
      </c>
      <c r="S455" s="228">
        <v>0</v>
      </c>
      <c r="T455" s="22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165</v>
      </c>
      <c r="AT455" s="230" t="s">
        <v>160</v>
      </c>
      <c r="AU455" s="230" t="s">
        <v>166</v>
      </c>
      <c r="AY455" s="18" t="s">
        <v>156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83</v>
      </c>
      <c r="BK455" s="231">
        <f>ROUND(I455*H455,2)</f>
        <v>0</v>
      </c>
      <c r="BL455" s="18" t="s">
        <v>165</v>
      </c>
      <c r="BM455" s="230" t="s">
        <v>418</v>
      </c>
    </row>
    <row r="456" s="2" customFormat="1">
      <c r="A456" s="39"/>
      <c r="B456" s="40"/>
      <c r="C456" s="41"/>
      <c r="D456" s="232" t="s">
        <v>168</v>
      </c>
      <c r="E456" s="41"/>
      <c r="F456" s="233" t="s">
        <v>419</v>
      </c>
      <c r="G456" s="41"/>
      <c r="H456" s="41"/>
      <c r="I456" s="234"/>
      <c r="J456" s="41"/>
      <c r="K456" s="41"/>
      <c r="L456" s="45"/>
      <c r="M456" s="235"/>
      <c r="N456" s="236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168</v>
      </c>
      <c r="AU456" s="18" t="s">
        <v>166</v>
      </c>
    </row>
    <row r="457" s="13" customFormat="1">
      <c r="A457" s="13"/>
      <c r="B457" s="237"/>
      <c r="C457" s="238"/>
      <c r="D457" s="239" t="s">
        <v>170</v>
      </c>
      <c r="E457" s="240" t="s">
        <v>1</v>
      </c>
      <c r="F457" s="241" t="s">
        <v>171</v>
      </c>
      <c r="G457" s="238"/>
      <c r="H457" s="240" t="s">
        <v>1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7" t="s">
        <v>170</v>
      </c>
      <c r="AU457" s="247" t="s">
        <v>166</v>
      </c>
      <c r="AV457" s="13" t="s">
        <v>83</v>
      </c>
      <c r="AW457" s="13" t="s">
        <v>31</v>
      </c>
      <c r="AX457" s="13" t="s">
        <v>75</v>
      </c>
      <c r="AY457" s="247" t="s">
        <v>156</v>
      </c>
    </row>
    <row r="458" s="13" customFormat="1">
      <c r="A458" s="13"/>
      <c r="B458" s="237"/>
      <c r="C458" s="238"/>
      <c r="D458" s="239" t="s">
        <v>170</v>
      </c>
      <c r="E458" s="240" t="s">
        <v>1</v>
      </c>
      <c r="F458" s="241" t="s">
        <v>172</v>
      </c>
      <c r="G458" s="238"/>
      <c r="H458" s="240" t="s">
        <v>1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7" t="s">
        <v>170</v>
      </c>
      <c r="AU458" s="247" t="s">
        <v>166</v>
      </c>
      <c r="AV458" s="13" t="s">
        <v>83</v>
      </c>
      <c r="AW458" s="13" t="s">
        <v>31</v>
      </c>
      <c r="AX458" s="13" t="s">
        <v>75</v>
      </c>
      <c r="AY458" s="247" t="s">
        <v>156</v>
      </c>
    </row>
    <row r="459" s="13" customFormat="1">
      <c r="A459" s="13"/>
      <c r="B459" s="237"/>
      <c r="C459" s="238"/>
      <c r="D459" s="239" t="s">
        <v>170</v>
      </c>
      <c r="E459" s="240" t="s">
        <v>1</v>
      </c>
      <c r="F459" s="241" t="s">
        <v>173</v>
      </c>
      <c r="G459" s="238"/>
      <c r="H459" s="240" t="s">
        <v>1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7" t="s">
        <v>170</v>
      </c>
      <c r="AU459" s="247" t="s">
        <v>166</v>
      </c>
      <c r="AV459" s="13" t="s">
        <v>83</v>
      </c>
      <c r="AW459" s="13" t="s">
        <v>31</v>
      </c>
      <c r="AX459" s="13" t="s">
        <v>75</v>
      </c>
      <c r="AY459" s="247" t="s">
        <v>156</v>
      </c>
    </row>
    <row r="460" s="13" customFormat="1">
      <c r="A460" s="13"/>
      <c r="B460" s="237"/>
      <c r="C460" s="238"/>
      <c r="D460" s="239" t="s">
        <v>170</v>
      </c>
      <c r="E460" s="240" t="s">
        <v>1</v>
      </c>
      <c r="F460" s="241" t="s">
        <v>420</v>
      </c>
      <c r="G460" s="238"/>
      <c r="H460" s="240" t="s">
        <v>1</v>
      </c>
      <c r="I460" s="242"/>
      <c r="J460" s="238"/>
      <c r="K460" s="238"/>
      <c r="L460" s="243"/>
      <c r="M460" s="244"/>
      <c r="N460" s="245"/>
      <c r="O460" s="245"/>
      <c r="P460" s="245"/>
      <c r="Q460" s="245"/>
      <c r="R460" s="245"/>
      <c r="S460" s="245"/>
      <c r="T460" s="24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7" t="s">
        <v>170</v>
      </c>
      <c r="AU460" s="247" t="s">
        <v>166</v>
      </c>
      <c r="AV460" s="13" t="s">
        <v>83</v>
      </c>
      <c r="AW460" s="13" t="s">
        <v>31</v>
      </c>
      <c r="AX460" s="13" t="s">
        <v>75</v>
      </c>
      <c r="AY460" s="247" t="s">
        <v>156</v>
      </c>
    </row>
    <row r="461" s="13" customFormat="1">
      <c r="A461" s="13"/>
      <c r="B461" s="237"/>
      <c r="C461" s="238"/>
      <c r="D461" s="239" t="s">
        <v>170</v>
      </c>
      <c r="E461" s="240" t="s">
        <v>1</v>
      </c>
      <c r="F461" s="241" t="s">
        <v>173</v>
      </c>
      <c r="G461" s="238"/>
      <c r="H461" s="240" t="s">
        <v>1</v>
      </c>
      <c r="I461" s="242"/>
      <c r="J461" s="238"/>
      <c r="K461" s="238"/>
      <c r="L461" s="243"/>
      <c r="M461" s="244"/>
      <c r="N461" s="245"/>
      <c r="O461" s="245"/>
      <c r="P461" s="245"/>
      <c r="Q461" s="245"/>
      <c r="R461" s="245"/>
      <c r="S461" s="245"/>
      <c r="T461" s="24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7" t="s">
        <v>170</v>
      </c>
      <c r="AU461" s="247" t="s">
        <v>166</v>
      </c>
      <c r="AV461" s="13" t="s">
        <v>83</v>
      </c>
      <c r="AW461" s="13" t="s">
        <v>31</v>
      </c>
      <c r="AX461" s="13" t="s">
        <v>75</v>
      </c>
      <c r="AY461" s="247" t="s">
        <v>156</v>
      </c>
    </row>
    <row r="462" s="14" customFormat="1">
      <c r="A462" s="14"/>
      <c r="B462" s="248"/>
      <c r="C462" s="249"/>
      <c r="D462" s="239" t="s">
        <v>170</v>
      </c>
      <c r="E462" s="250" t="s">
        <v>1</v>
      </c>
      <c r="F462" s="251" t="s">
        <v>421</v>
      </c>
      <c r="G462" s="249"/>
      <c r="H462" s="252">
        <v>50.340000000000003</v>
      </c>
      <c r="I462" s="253"/>
      <c r="J462" s="249"/>
      <c r="K462" s="249"/>
      <c r="L462" s="254"/>
      <c r="M462" s="255"/>
      <c r="N462" s="256"/>
      <c r="O462" s="256"/>
      <c r="P462" s="256"/>
      <c r="Q462" s="256"/>
      <c r="R462" s="256"/>
      <c r="S462" s="256"/>
      <c r="T462" s="25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8" t="s">
        <v>170</v>
      </c>
      <c r="AU462" s="258" t="s">
        <v>166</v>
      </c>
      <c r="AV462" s="14" t="s">
        <v>85</v>
      </c>
      <c r="AW462" s="14" t="s">
        <v>31</v>
      </c>
      <c r="AX462" s="14" t="s">
        <v>75</v>
      </c>
      <c r="AY462" s="258" t="s">
        <v>156</v>
      </c>
    </row>
    <row r="463" s="15" customFormat="1">
      <c r="A463" s="15"/>
      <c r="B463" s="259"/>
      <c r="C463" s="260"/>
      <c r="D463" s="239" t="s">
        <v>170</v>
      </c>
      <c r="E463" s="261" t="s">
        <v>1</v>
      </c>
      <c r="F463" s="262" t="s">
        <v>176</v>
      </c>
      <c r="G463" s="260"/>
      <c r="H463" s="263">
        <v>50.340000000000003</v>
      </c>
      <c r="I463" s="264"/>
      <c r="J463" s="260"/>
      <c r="K463" s="260"/>
      <c r="L463" s="265"/>
      <c r="M463" s="266"/>
      <c r="N463" s="267"/>
      <c r="O463" s="267"/>
      <c r="P463" s="267"/>
      <c r="Q463" s="267"/>
      <c r="R463" s="267"/>
      <c r="S463" s="267"/>
      <c r="T463" s="268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9" t="s">
        <v>170</v>
      </c>
      <c r="AU463" s="269" t="s">
        <v>166</v>
      </c>
      <c r="AV463" s="15" t="s">
        <v>165</v>
      </c>
      <c r="AW463" s="15" t="s">
        <v>31</v>
      </c>
      <c r="AX463" s="15" t="s">
        <v>83</v>
      </c>
      <c r="AY463" s="269" t="s">
        <v>156</v>
      </c>
    </row>
    <row r="464" s="2" customFormat="1" ht="55.2" customHeight="1">
      <c r="A464" s="39"/>
      <c r="B464" s="40"/>
      <c r="C464" s="219" t="s">
        <v>422</v>
      </c>
      <c r="D464" s="219" t="s">
        <v>160</v>
      </c>
      <c r="E464" s="220" t="s">
        <v>423</v>
      </c>
      <c r="F464" s="221" t="s">
        <v>424</v>
      </c>
      <c r="G464" s="222" t="s">
        <v>163</v>
      </c>
      <c r="H464" s="223">
        <v>190.09999999999999</v>
      </c>
      <c r="I464" s="224"/>
      <c r="J464" s="225">
        <f>ROUND(I464*H464,2)</f>
        <v>0</v>
      </c>
      <c r="K464" s="221" t="s">
        <v>164</v>
      </c>
      <c r="L464" s="45"/>
      <c r="M464" s="226" t="s">
        <v>1</v>
      </c>
      <c r="N464" s="227" t="s">
        <v>40</v>
      </c>
      <c r="O464" s="92"/>
      <c r="P464" s="228">
        <f>O464*H464</f>
        <v>0</v>
      </c>
      <c r="Q464" s="228">
        <v>0.0118</v>
      </c>
      <c r="R464" s="228">
        <f>Q464*H464</f>
        <v>2.2431799999999997</v>
      </c>
      <c r="S464" s="228">
        <v>0</v>
      </c>
      <c r="T464" s="229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0" t="s">
        <v>165</v>
      </c>
      <c r="AT464" s="230" t="s">
        <v>160</v>
      </c>
      <c r="AU464" s="230" t="s">
        <v>166</v>
      </c>
      <c r="AY464" s="18" t="s">
        <v>156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8" t="s">
        <v>83</v>
      </c>
      <c r="BK464" s="231">
        <f>ROUND(I464*H464,2)</f>
        <v>0</v>
      </c>
      <c r="BL464" s="18" t="s">
        <v>165</v>
      </c>
      <c r="BM464" s="230" t="s">
        <v>425</v>
      </c>
    </row>
    <row r="465" s="2" customFormat="1">
      <c r="A465" s="39"/>
      <c r="B465" s="40"/>
      <c r="C465" s="41"/>
      <c r="D465" s="232" t="s">
        <v>168</v>
      </c>
      <c r="E465" s="41"/>
      <c r="F465" s="233" t="s">
        <v>426</v>
      </c>
      <c r="G465" s="41"/>
      <c r="H465" s="41"/>
      <c r="I465" s="234"/>
      <c r="J465" s="41"/>
      <c r="K465" s="41"/>
      <c r="L465" s="45"/>
      <c r="M465" s="235"/>
      <c r="N465" s="236"/>
      <c r="O465" s="92"/>
      <c r="P465" s="92"/>
      <c r="Q465" s="92"/>
      <c r="R465" s="92"/>
      <c r="S465" s="92"/>
      <c r="T465" s="93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168</v>
      </c>
      <c r="AU465" s="18" t="s">
        <v>166</v>
      </c>
    </row>
    <row r="466" s="13" customFormat="1">
      <c r="A466" s="13"/>
      <c r="B466" s="237"/>
      <c r="C466" s="238"/>
      <c r="D466" s="239" t="s">
        <v>170</v>
      </c>
      <c r="E466" s="240" t="s">
        <v>1</v>
      </c>
      <c r="F466" s="241" t="s">
        <v>171</v>
      </c>
      <c r="G466" s="238"/>
      <c r="H466" s="240" t="s">
        <v>1</v>
      </c>
      <c r="I466" s="242"/>
      <c r="J466" s="238"/>
      <c r="K466" s="238"/>
      <c r="L466" s="243"/>
      <c r="M466" s="244"/>
      <c r="N466" s="245"/>
      <c r="O466" s="245"/>
      <c r="P466" s="245"/>
      <c r="Q466" s="245"/>
      <c r="R466" s="245"/>
      <c r="S466" s="245"/>
      <c r="T466" s="246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7" t="s">
        <v>170</v>
      </c>
      <c r="AU466" s="247" t="s">
        <v>166</v>
      </c>
      <c r="AV466" s="13" t="s">
        <v>83</v>
      </c>
      <c r="AW466" s="13" t="s">
        <v>31</v>
      </c>
      <c r="AX466" s="13" t="s">
        <v>75</v>
      </c>
      <c r="AY466" s="247" t="s">
        <v>156</v>
      </c>
    </row>
    <row r="467" s="13" customFormat="1">
      <c r="A467" s="13"/>
      <c r="B467" s="237"/>
      <c r="C467" s="238"/>
      <c r="D467" s="239" t="s">
        <v>170</v>
      </c>
      <c r="E467" s="240" t="s">
        <v>1</v>
      </c>
      <c r="F467" s="241" t="s">
        <v>172</v>
      </c>
      <c r="G467" s="238"/>
      <c r="H467" s="240" t="s">
        <v>1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7" t="s">
        <v>170</v>
      </c>
      <c r="AU467" s="247" t="s">
        <v>166</v>
      </c>
      <c r="AV467" s="13" t="s">
        <v>83</v>
      </c>
      <c r="AW467" s="13" t="s">
        <v>31</v>
      </c>
      <c r="AX467" s="13" t="s">
        <v>75</v>
      </c>
      <c r="AY467" s="247" t="s">
        <v>156</v>
      </c>
    </row>
    <row r="468" s="13" customFormat="1">
      <c r="A468" s="13"/>
      <c r="B468" s="237"/>
      <c r="C468" s="238"/>
      <c r="D468" s="239" t="s">
        <v>170</v>
      </c>
      <c r="E468" s="240" t="s">
        <v>1</v>
      </c>
      <c r="F468" s="241" t="s">
        <v>173</v>
      </c>
      <c r="G468" s="238"/>
      <c r="H468" s="240" t="s">
        <v>1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7" t="s">
        <v>170</v>
      </c>
      <c r="AU468" s="247" t="s">
        <v>166</v>
      </c>
      <c r="AV468" s="13" t="s">
        <v>83</v>
      </c>
      <c r="AW468" s="13" t="s">
        <v>31</v>
      </c>
      <c r="AX468" s="13" t="s">
        <v>75</v>
      </c>
      <c r="AY468" s="247" t="s">
        <v>156</v>
      </c>
    </row>
    <row r="469" s="14" customFormat="1">
      <c r="A469" s="14"/>
      <c r="B469" s="248"/>
      <c r="C469" s="249"/>
      <c r="D469" s="239" t="s">
        <v>170</v>
      </c>
      <c r="E469" s="250" t="s">
        <v>1</v>
      </c>
      <c r="F469" s="251" t="s">
        <v>380</v>
      </c>
      <c r="G469" s="249"/>
      <c r="H469" s="252">
        <v>69.5</v>
      </c>
      <c r="I469" s="253"/>
      <c r="J469" s="249"/>
      <c r="K469" s="249"/>
      <c r="L469" s="254"/>
      <c r="M469" s="255"/>
      <c r="N469" s="256"/>
      <c r="O469" s="256"/>
      <c r="P469" s="256"/>
      <c r="Q469" s="256"/>
      <c r="R469" s="256"/>
      <c r="S469" s="256"/>
      <c r="T469" s="257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8" t="s">
        <v>170</v>
      </c>
      <c r="AU469" s="258" t="s">
        <v>166</v>
      </c>
      <c r="AV469" s="14" t="s">
        <v>85</v>
      </c>
      <c r="AW469" s="14" t="s">
        <v>31</v>
      </c>
      <c r="AX469" s="14" t="s">
        <v>75</v>
      </c>
      <c r="AY469" s="258" t="s">
        <v>156</v>
      </c>
    </row>
    <row r="470" s="14" customFormat="1">
      <c r="A470" s="14"/>
      <c r="B470" s="248"/>
      <c r="C470" s="249"/>
      <c r="D470" s="239" t="s">
        <v>170</v>
      </c>
      <c r="E470" s="250" t="s">
        <v>1</v>
      </c>
      <c r="F470" s="251" t="s">
        <v>381</v>
      </c>
      <c r="G470" s="249"/>
      <c r="H470" s="252">
        <v>69.5</v>
      </c>
      <c r="I470" s="253"/>
      <c r="J470" s="249"/>
      <c r="K470" s="249"/>
      <c r="L470" s="254"/>
      <c r="M470" s="255"/>
      <c r="N470" s="256"/>
      <c r="O470" s="256"/>
      <c r="P470" s="256"/>
      <c r="Q470" s="256"/>
      <c r="R470" s="256"/>
      <c r="S470" s="256"/>
      <c r="T470" s="25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8" t="s">
        <v>170</v>
      </c>
      <c r="AU470" s="258" t="s">
        <v>166</v>
      </c>
      <c r="AV470" s="14" t="s">
        <v>85</v>
      </c>
      <c r="AW470" s="14" t="s">
        <v>31</v>
      </c>
      <c r="AX470" s="14" t="s">
        <v>75</v>
      </c>
      <c r="AY470" s="258" t="s">
        <v>156</v>
      </c>
    </row>
    <row r="471" s="14" customFormat="1">
      <c r="A471" s="14"/>
      <c r="B471" s="248"/>
      <c r="C471" s="249"/>
      <c r="D471" s="239" t="s">
        <v>170</v>
      </c>
      <c r="E471" s="250" t="s">
        <v>1</v>
      </c>
      <c r="F471" s="251" t="s">
        <v>382</v>
      </c>
      <c r="G471" s="249"/>
      <c r="H471" s="252">
        <v>51.100000000000001</v>
      </c>
      <c r="I471" s="253"/>
      <c r="J471" s="249"/>
      <c r="K471" s="249"/>
      <c r="L471" s="254"/>
      <c r="M471" s="255"/>
      <c r="N471" s="256"/>
      <c r="O471" s="256"/>
      <c r="P471" s="256"/>
      <c r="Q471" s="256"/>
      <c r="R471" s="256"/>
      <c r="S471" s="256"/>
      <c r="T471" s="257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8" t="s">
        <v>170</v>
      </c>
      <c r="AU471" s="258" t="s">
        <v>166</v>
      </c>
      <c r="AV471" s="14" t="s">
        <v>85</v>
      </c>
      <c r="AW471" s="14" t="s">
        <v>31</v>
      </c>
      <c r="AX471" s="14" t="s">
        <v>75</v>
      </c>
      <c r="AY471" s="258" t="s">
        <v>156</v>
      </c>
    </row>
    <row r="472" s="15" customFormat="1">
      <c r="A472" s="15"/>
      <c r="B472" s="259"/>
      <c r="C472" s="260"/>
      <c r="D472" s="239" t="s">
        <v>170</v>
      </c>
      <c r="E472" s="261" t="s">
        <v>1</v>
      </c>
      <c r="F472" s="262" t="s">
        <v>176</v>
      </c>
      <c r="G472" s="260"/>
      <c r="H472" s="263">
        <v>190.09999999999999</v>
      </c>
      <c r="I472" s="264"/>
      <c r="J472" s="260"/>
      <c r="K472" s="260"/>
      <c r="L472" s="265"/>
      <c r="M472" s="266"/>
      <c r="N472" s="267"/>
      <c r="O472" s="267"/>
      <c r="P472" s="267"/>
      <c r="Q472" s="267"/>
      <c r="R472" s="267"/>
      <c r="S472" s="267"/>
      <c r="T472" s="268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9" t="s">
        <v>170</v>
      </c>
      <c r="AU472" s="269" t="s">
        <v>166</v>
      </c>
      <c r="AV472" s="15" t="s">
        <v>165</v>
      </c>
      <c r="AW472" s="15" t="s">
        <v>31</v>
      </c>
      <c r="AX472" s="15" t="s">
        <v>83</v>
      </c>
      <c r="AY472" s="269" t="s">
        <v>156</v>
      </c>
    </row>
    <row r="473" s="2" customFormat="1" ht="26.4" customHeight="1">
      <c r="A473" s="39"/>
      <c r="B473" s="40"/>
      <c r="C473" s="281" t="s">
        <v>427</v>
      </c>
      <c r="D473" s="281" t="s">
        <v>289</v>
      </c>
      <c r="E473" s="282" t="s">
        <v>428</v>
      </c>
      <c r="F473" s="283" t="s">
        <v>429</v>
      </c>
      <c r="G473" s="284" t="s">
        <v>163</v>
      </c>
      <c r="H473" s="285">
        <v>199.60499999999999</v>
      </c>
      <c r="I473" s="286"/>
      <c r="J473" s="287">
        <f>ROUND(I473*H473,2)</f>
        <v>0</v>
      </c>
      <c r="K473" s="283" t="s">
        <v>164</v>
      </c>
      <c r="L473" s="288"/>
      <c r="M473" s="289" t="s">
        <v>1</v>
      </c>
      <c r="N473" s="290" t="s">
        <v>40</v>
      </c>
      <c r="O473" s="92"/>
      <c r="P473" s="228">
        <f>O473*H473</f>
        <v>0</v>
      </c>
      <c r="Q473" s="228">
        <v>0.028000000000000001</v>
      </c>
      <c r="R473" s="228">
        <f>Q473*H473</f>
        <v>5.58894</v>
      </c>
      <c r="S473" s="228">
        <v>0</v>
      </c>
      <c r="T473" s="229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0" t="s">
        <v>219</v>
      </c>
      <c r="AT473" s="230" t="s">
        <v>289</v>
      </c>
      <c r="AU473" s="230" t="s">
        <v>166</v>
      </c>
      <c r="AY473" s="18" t="s">
        <v>156</v>
      </c>
      <c r="BE473" s="231">
        <f>IF(N473="základní",J473,0)</f>
        <v>0</v>
      </c>
      <c r="BF473" s="231">
        <f>IF(N473="snížená",J473,0)</f>
        <v>0</v>
      </c>
      <c r="BG473" s="231">
        <f>IF(N473="zákl. přenesená",J473,0)</f>
        <v>0</v>
      </c>
      <c r="BH473" s="231">
        <f>IF(N473="sníž. přenesená",J473,0)</f>
        <v>0</v>
      </c>
      <c r="BI473" s="231">
        <f>IF(N473="nulová",J473,0)</f>
        <v>0</v>
      </c>
      <c r="BJ473" s="18" t="s">
        <v>83</v>
      </c>
      <c r="BK473" s="231">
        <f>ROUND(I473*H473,2)</f>
        <v>0</v>
      </c>
      <c r="BL473" s="18" t="s">
        <v>165</v>
      </c>
      <c r="BM473" s="230" t="s">
        <v>430</v>
      </c>
    </row>
    <row r="474" s="14" customFormat="1">
      <c r="A474" s="14"/>
      <c r="B474" s="248"/>
      <c r="C474" s="249"/>
      <c r="D474" s="239" t="s">
        <v>170</v>
      </c>
      <c r="E474" s="249"/>
      <c r="F474" s="251" t="s">
        <v>431</v>
      </c>
      <c r="G474" s="249"/>
      <c r="H474" s="252">
        <v>199.60499999999999</v>
      </c>
      <c r="I474" s="253"/>
      <c r="J474" s="249"/>
      <c r="K474" s="249"/>
      <c r="L474" s="254"/>
      <c r="M474" s="255"/>
      <c r="N474" s="256"/>
      <c r="O474" s="256"/>
      <c r="P474" s="256"/>
      <c r="Q474" s="256"/>
      <c r="R474" s="256"/>
      <c r="S474" s="256"/>
      <c r="T474" s="25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8" t="s">
        <v>170</v>
      </c>
      <c r="AU474" s="258" t="s">
        <v>166</v>
      </c>
      <c r="AV474" s="14" t="s">
        <v>85</v>
      </c>
      <c r="AW474" s="14" t="s">
        <v>4</v>
      </c>
      <c r="AX474" s="14" t="s">
        <v>83</v>
      </c>
      <c r="AY474" s="258" t="s">
        <v>156</v>
      </c>
    </row>
    <row r="475" s="2" customFormat="1" ht="26.4" customHeight="1">
      <c r="A475" s="39"/>
      <c r="B475" s="40"/>
      <c r="C475" s="219" t="s">
        <v>432</v>
      </c>
      <c r="D475" s="219" t="s">
        <v>160</v>
      </c>
      <c r="E475" s="220" t="s">
        <v>433</v>
      </c>
      <c r="F475" s="221" t="s">
        <v>434</v>
      </c>
      <c r="G475" s="222" t="s">
        <v>163</v>
      </c>
      <c r="H475" s="223">
        <v>1302.816</v>
      </c>
      <c r="I475" s="224"/>
      <c r="J475" s="225">
        <f>ROUND(I475*H475,2)</f>
        <v>0</v>
      </c>
      <c r="K475" s="221" t="s">
        <v>164</v>
      </c>
      <c r="L475" s="45"/>
      <c r="M475" s="226" t="s">
        <v>1</v>
      </c>
      <c r="N475" s="227" t="s">
        <v>40</v>
      </c>
      <c r="O475" s="92"/>
      <c r="P475" s="228">
        <f>O475*H475</f>
        <v>0</v>
      </c>
      <c r="Q475" s="228">
        <v>0.00013999999999999999</v>
      </c>
      <c r="R475" s="228">
        <f>Q475*H475</f>
        <v>0.18239423999999999</v>
      </c>
      <c r="S475" s="228">
        <v>0</v>
      </c>
      <c r="T475" s="229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0" t="s">
        <v>165</v>
      </c>
      <c r="AT475" s="230" t="s">
        <v>160</v>
      </c>
      <c r="AU475" s="230" t="s">
        <v>166</v>
      </c>
      <c r="AY475" s="18" t="s">
        <v>156</v>
      </c>
      <c r="BE475" s="231">
        <f>IF(N475="základní",J475,0)</f>
        <v>0</v>
      </c>
      <c r="BF475" s="231">
        <f>IF(N475="snížená",J475,0)</f>
        <v>0</v>
      </c>
      <c r="BG475" s="231">
        <f>IF(N475="zákl. přenesená",J475,0)</f>
        <v>0</v>
      </c>
      <c r="BH475" s="231">
        <f>IF(N475="sníž. přenesená",J475,0)</f>
        <v>0</v>
      </c>
      <c r="BI475" s="231">
        <f>IF(N475="nulová",J475,0)</f>
        <v>0</v>
      </c>
      <c r="BJ475" s="18" t="s">
        <v>83</v>
      </c>
      <c r="BK475" s="231">
        <f>ROUND(I475*H475,2)</f>
        <v>0</v>
      </c>
      <c r="BL475" s="18" t="s">
        <v>165</v>
      </c>
      <c r="BM475" s="230" t="s">
        <v>435</v>
      </c>
    </row>
    <row r="476" s="2" customFormat="1">
      <c r="A476" s="39"/>
      <c r="B476" s="40"/>
      <c r="C476" s="41"/>
      <c r="D476" s="232" t="s">
        <v>168</v>
      </c>
      <c r="E476" s="41"/>
      <c r="F476" s="233" t="s">
        <v>436</v>
      </c>
      <c r="G476" s="41"/>
      <c r="H476" s="41"/>
      <c r="I476" s="234"/>
      <c r="J476" s="41"/>
      <c r="K476" s="41"/>
      <c r="L476" s="45"/>
      <c r="M476" s="235"/>
      <c r="N476" s="236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168</v>
      </c>
      <c r="AU476" s="18" t="s">
        <v>166</v>
      </c>
    </row>
    <row r="477" s="13" customFormat="1">
      <c r="A477" s="13"/>
      <c r="B477" s="237"/>
      <c r="C477" s="238"/>
      <c r="D477" s="239" t="s">
        <v>170</v>
      </c>
      <c r="E477" s="240" t="s">
        <v>1</v>
      </c>
      <c r="F477" s="241" t="s">
        <v>171</v>
      </c>
      <c r="G477" s="238"/>
      <c r="H477" s="240" t="s">
        <v>1</v>
      </c>
      <c r="I477" s="242"/>
      <c r="J477" s="238"/>
      <c r="K477" s="238"/>
      <c r="L477" s="243"/>
      <c r="M477" s="244"/>
      <c r="N477" s="245"/>
      <c r="O477" s="245"/>
      <c r="P477" s="245"/>
      <c r="Q477" s="245"/>
      <c r="R477" s="245"/>
      <c r="S477" s="245"/>
      <c r="T477" s="24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7" t="s">
        <v>170</v>
      </c>
      <c r="AU477" s="247" t="s">
        <v>166</v>
      </c>
      <c r="AV477" s="13" t="s">
        <v>83</v>
      </c>
      <c r="AW477" s="13" t="s">
        <v>31</v>
      </c>
      <c r="AX477" s="13" t="s">
        <v>75</v>
      </c>
      <c r="AY477" s="247" t="s">
        <v>156</v>
      </c>
    </row>
    <row r="478" s="13" customFormat="1">
      <c r="A478" s="13"/>
      <c r="B478" s="237"/>
      <c r="C478" s="238"/>
      <c r="D478" s="239" t="s">
        <v>170</v>
      </c>
      <c r="E478" s="240" t="s">
        <v>1</v>
      </c>
      <c r="F478" s="241" t="s">
        <v>172</v>
      </c>
      <c r="G478" s="238"/>
      <c r="H478" s="240" t="s">
        <v>1</v>
      </c>
      <c r="I478" s="242"/>
      <c r="J478" s="238"/>
      <c r="K478" s="238"/>
      <c r="L478" s="243"/>
      <c r="M478" s="244"/>
      <c r="N478" s="245"/>
      <c r="O478" s="245"/>
      <c r="P478" s="245"/>
      <c r="Q478" s="245"/>
      <c r="R478" s="245"/>
      <c r="S478" s="245"/>
      <c r="T478" s="24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7" t="s">
        <v>170</v>
      </c>
      <c r="AU478" s="247" t="s">
        <v>166</v>
      </c>
      <c r="AV478" s="13" t="s">
        <v>83</v>
      </c>
      <c r="AW478" s="13" t="s">
        <v>31</v>
      </c>
      <c r="AX478" s="13" t="s">
        <v>75</v>
      </c>
      <c r="AY478" s="247" t="s">
        <v>156</v>
      </c>
    </row>
    <row r="479" s="13" customFormat="1">
      <c r="A479" s="13"/>
      <c r="B479" s="237"/>
      <c r="C479" s="238"/>
      <c r="D479" s="239" t="s">
        <v>170</v>
      </c>
      <c r="E479" s="240" t="s">
        <v>1</v>
      </c>
      <c r="F479" s="241" t="s">
        <v>173</v>
      </c>
      <c r="G479" s="238"/>
      <c r="H479" s="240" t="s">
        <v>1</v>
      </c>
      <c r="I479" s="242"/>
      <c r="J479" s="238"/>
      <c r="K479" s="238"/>
      <c r="L479" s="243"/>
      <c r="M479" s="244"/>
      <c r="N479" s="245"/>
      <c r="O479" s="245"/>
      <c r="P479" s="245"/>
      <c r="Q479" s="245"/>
      <c r="R479" s="245"/>
      <c r="S479" s="245"/>
      <c r="T479" s="246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7" t="s">
        <v>170</v>
      </c>
      <c r="AU479" s="247" t="s">
        <v>166</v>
      </c>
      <c r="AV479" s="13" t="s">
        <v>83</v>
      </c>
      <c r="AW479" s="13" t="s">
        <v>31</v>
      </c>
      <c r="AX479" s="13" t="s">
        <v>75</v>
      </c>
      <c r="AY479" s="247" t="s">
        <v>156</v>
      </c>
    </row>
    <row r="480" s="13" customFormat="1">
      <c r="A480" s="13"/>
      <c r="B480" s="237"/>
      <c r="C480" s="238"/>
      <c r="D480" s="239" t="s">
        <v>170</v>
      </c>
      <c r="E480" s="240" t="s">
        <v>1</v>
      </c>
      <c r="F480" s="241" t="s">
        <v>406</v>
      </c>
      <c r="G480" s="238"/>
      <c r="H480" s="240" t="s">
        <v>1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7" t="s">
        <v>170</v>
      </c>
      <c r="AU480" s="247" t="s">
        <v>166</v>
      </c>
      <c r="AV480" s="13" t="s">
        <v>83</v>
      </c>
      <c r="AW480" s="13" t="s">
        <v>31</v>
      </c>
      <c r="AX480" s="13" t="s">
        <v>75</v>
      </c>
      <c r="AY480" s="247" t="s">
        <v>156</v>
      </c>
    </row>
    <row r="481" s="13" customFormat="1">
      <c r="A481" s="13"/>
      <c r="B481" s="237"/>
      <c r="C481" s="238"/>
      <c r="D481" s="239" t="s">
        <v>170</v>
      </c>
      <c r="E481" s="240" t="s">
        <v>1</v>
      </c>
      <c r="F481" s="241" t="s">
        <v>365</v>
      </c>
      <c r="G481" s="238"/>
      <c r="H481" s="240" t="s">
        <v>1</v>
      </c>
      <c r="I481" s="242"/>
      <c r="J481" s="238"/>
      <c r="K481" s="238"/>
      <c r="L481" s="243"/>
      <c r="M481" s="244"/>
      <c r="N481" s="245"/>
      <c r="O481" s="245"/>
      <c r="P481" s="245"/>
      <c r="Q481" s="245"/>
      <c r="R481" s="245"/>
      <c r="S481" s="245"/>
      <c r="T481" s="24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7" t="s">
        <v>170</v>
      </c>
      <c r="AU481" s="247" t="s">
        <v>166</v>
      </c>
      <c r="AV481" s="13" t="s">
        <v>83</v>
      </c>
      <c r="AW481" s="13" t="s">
        <v>31</v>
      </c>
      <c r="AX481" s="13" t="s">
        <v>75</v>
      </c>
      <c r="AY481" s="247" t="s">
        <v>156</v>
      </c>
    </row>
    <row r="482" s="14" customFormat="1">
      <c r="A482" s="14"/>
      <c r="B482" s="248"/>
      <c r="C482" s="249"/>
      <c r="D482" s="239" t="s">
        <v>170</v>
      </c>
      <c r="E482" s="250" t="s">
        <v>1</v>
      </c>
      <c r="F482" s="251" t="s">
        <v>437</v>
      </c>
      <c r="G482" s="249"/>
      <c r="H482" s="252">
        <v>246.78</v>
      </c>
      <c r="I482" s="253"/>
      <c r="J482" s="249"/>
      <c r="K482" s="249"/>
      <c r="L482" s="254"/>
      <c r="M482" s="255"/>
      <c r="N482" s="256"/>
      <c r="O482" s="256"/>
      <c r="P482" s="256"/>
      <c r="Q482" s="256"/>
      <c r="R482" s="256"/>
      <c r="S482" s="256"/>
      <c r="T482" s="257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8" t="s">
        <v>170</v>
      </c>
      <c r="AU482" s="258" t="s">
        <v>166</v>
      </c>
      <c r="AV482" s="14" t="s">
        <v>85</v>
      </c>
      <c r="AW482" s="14" t="s">
        <v>31</v>
      </c>
      <c r="AX482" s="14" t="s">
        <v>75</v>
      </c>
      <c r="AY482" s="258" t="s">
        <v>156</v>
      </c>
    </row>
    <row r="483" s="14" customFormat="1">
      <c r="A483" s="14"/>
      <c r="B483" s="248"/>
      <c r="C483" s="249"/>
      <c r="D483" s="239" t="s">
        <v>170</v>
      </c>
      <c r="E483" s="250" t="s">
        <v>1</v>
      </c>
      <c r="F483" s="251" t="s">
        <v>407</v>
      </c>
      <c r="G483" s="249"/>
      <c r="H483" s="252">
        <v>25.66</v>
      </c>
      <c r="I483" s="253"/>
      <c r="J483" s="249"/>
      <c r="K483" s="249"/>
      <c r="L483" s="254"/>
      <c r="M483" s="255"/>
      <c r="N483" s="256"/>
      <c r="O483" s="256"/>
      <c r="P483" s="256"/>
      <c r="Q483" s="256"/>
      <c r="R483" s="256"/>
      <c r="S483" s="256"/>
      <c r="T483" s="257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8" t="s">
        <v>170</v>
      </c>
      <c r="AU483" s="258" t="s">
        <v>166</v>
      </c>
      <c r="AV483" s="14" t="s">
        <v>85</v>
      </c>
      <c r="AW483" s="14" t="s">
        <v>31</v>
      </c>
      <c r="AX483" s="14" t="s">
        <v>75</v>
      </c>
      <c r="AY483" s="258" t="s">
        <v>156</v>
      </c>
    </row>
    <row r="484" s="14" customFormat="1">
      <c r="A484" s="14"/>
      <c r="B484" s="248"/>
      <c r="C484" s="249"/>
      <c r="D484" s="239" t="s">
        <v>170</v>
      </c>
      <c r="E484" s="250" t="s">
        <v>1</v>
      </c>
      <c r="F484" s="251" t="s">
        <v>438</v>
      </c>
      <c r="G484" s="249"/>
      <c r="H484" s="252">
        <v>-28.73</v>
      </c>
      <c r="I484" s="253"/>
      <c r="J484" s="249"/>
      <c r="K484" s="249"/>
      <c r="L484" s="254"/>
      <c r="M484" s="255"/>
      <c r="N484" s="256"/>
      <c r="O484" s="256"/>
      <c r="P484" s="256"/>
      <c r="Q484" s="256"/>
      <c r="R484" s="256"/>
      <c r="S484" s="256"/>
      <c r="T484" s="257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8" t="s">
        <v>170</v>
      </c>
      <c r="AU484" s="258" t="s">
        <v>166</v>
      </c>
      <c r="AV484" s="14" t="s">
        <v>85</v>
      </c>
      <c r="AW484" s="14" t="s">
        <v>31</v>
      </c>
      <c r="AX484" s="14" t="s">
        <v>75</v>
      </c>
      <c r="AY484" s="258" t="s">
        <v>156</v>
      </c>
    </row>
    <row r="485" s="14" customFormat="1">
      <c r="A485" s="14"/>
      <c r="B485" s="248"/>
      <c r="C485" s="249"/>
      <c r="D485" s="239" t="s">
        <v>170</v>
      </c>
      <c r="E485" s="250" t="s">
        <v>1</v>
      </c>
      <c r="F485" s="251" t="s">
        <v>408</v>
      </c>
      <c r="G485" s="249"/>
      <c r="H485" s="252">
        <v>10.343</v>
      </c>
      <c r="I485" s="253"/>
      <c r="J485" s="249"/>
      <c r="K485" s="249"/>
      <c r="L485" s="254"/>
      <c r="M485" s="255"/>
      <c r="N485" s="256"/>
      <c r="O485" s="256"/>
      <c r="P485" s="256"/>
      <c r="Q485" s="256"/>
      <c r="R485" s="256"/>
      <c r="S485" s="256"/>
      <c r="T485" s="257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8" t="s">
        <v>170</v>
      </c>
      <c r="AU485" s="258" t="s">
        <v>166</v>
      </c>
      <c r="AV485" s="14" t="s">
        <v>85</v>
      </c>
      <c r="AW485" s="14" t="s">
        <v>31</v>
      </c>
      <c r="AX485" s="14" t="s">
        <v>75</v>
      </c>
      <c r="AY485" s="258" t="s">
        <v>156</v>
      </c>
    </row>
    <row r="486" s="14" customFormat="1">
      <c r="A486" s="14"/>
      <c r="B486" s="248"/>
      <c r="C486" s="249"/>
      <c r="D486" s="239" t="s">
        <v>170</v>
      </c>
      <c r="E486" s="250" t="s">
        <v>1</v>
      </c>
      <c r="F486" s="251" t="s">
        <v>409</v>
      </c>
      <c r="G486" s="249"/>
      <c r="H486" s="252">
        <v>28.934999999999999</v>
      </c>
      <c r="I486" s="253"/>
      <c r="J486" s="249"/>
      <c r="K486" s="249"/>
      <c r="L486" s="254"/>
      <c r="M486" s="255"/>
      <c r="N486" s="256"/>
      <c r="O486" s="256"/>
      <c r="P486" s="256"/>
      <c r="Q486" s="256"/>
      <c r="R486" s="256"/>
      <c r="S486" s="256"/>
      <c r="T486" s="257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8" t="s">
        <v>170</v>
      </c>
      <c r="AU486" s="258" t="s">
        <v>166</v>
      </c>
      <c r="AV486" s="14" t="s">
        <v>85</v>
      </c>
      <c r="AW486" s="14" t="s">
        <v>31</v>
      </c>
      <c r="AX486" s="14" t="s">
        <v>75</v>
      </c>
      <c r="AY486" s="258" t="s">
        <v>156</v>
      </c>
    </row>
    <row r="487" s="16" customFormat="1">
      <c r="A487" s="16"/>
      <c r="B487" s="270"/>
      <c r="C487" s="271"/>
      <c r="D487" s="239" t="s">
        <v>170</v>
      </c>
      <c r="E487" s="272" t="s">
        <v>1</v>
      </c>
      <c r="F487" s="273" t="s">
        <v>242</v>
      </c>
      <c r="G487" s="271"/>
      <c r="H487" s="274">
        <v>282.988</v>
      </c>
      <c r="I487" s="275"/>
      <c r="J487" s="271"/>
      <c r="K487" s="271"/>
      <c r="L487" s="276"/>
      <c r="M487" s="277"/>
      <c r="N487" s="278"/>
      <c r="O487" s="278"/>
      <c r="P487" s="278"/>
      <c r="Q487" s="278"/>
      <c r="R487" s="278"/>
      <c r="S487" s="278"/>
      <c r="T487" s="279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T487" s="280" t="s">
        <v>170</v>
      </c>
      <c r="AU487" s="280" t="s">
        <v>166</v>
      </c>
      <c r="AV487" s="16" t="s">
        <v>166</v>
      </c>
      <c r="AW487" s="16" t="s">
        <v>31</v>
      </c>
      <c r="AX487" s="16" t="s">
        <v>75</v>
      </c>
      <c r="AY487" s="280" t="s">
        <v>156</v>
      </c>
    </row>
    <row r="488" s="13" customFormat="1">
      <c r="A488" s="13"/>
      <c r="B488" s="237"/>
      <c r="C488" s="238"/>
      <c r="D488" s="239" t="s">
        <v>170</v>
      </c>
      <c r="E488" s="240" t="s">
        <v>1</v>
      </c>
      <c r="F488" s="241" t="s">
        <v>367</v>
      </c>
      <c r="G488" s="238"/>
      <c r="H488" s="240" t="s">
        <v>1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7" t="s">
        <v>170</v>
      </c>
      <c r="AU488" s="247" t="s">
        <v>166</v>
      </c>
      <c r="AV488" s="13" t="s">
        <v>83</v>
      </c>
      <c r="AW488" s="13" t="s">
        <v>31</v>
      </c>
      <c r="AX488" s="13" t="s">
        <v>75</v>
      </c>
      <c r="AY488" s="247" t="s">
        <v>156</v>
      </c>
    </row>
    <row r="489" s="14" customFormat="1">
      <c r="A489" s="14"/>
      <c r="B489" s="248"/>
      <c r="C489" s="249"/>
      <c r="D489" s="239" t="s">
        <v>170</v>
      </c>
      <c r="E489" s="250" t="s">
        <v>1</v>
      </c>
      <c r="F489" s="251" t="s">
        <v>439</v>
      </c>
      <c r="G489" s="249"/>
      <c r="H489" s="252">
        <v>185.65000000000001</v>
      </c>
      <c r="I489" s="253"/>
      <c r="J489" s="249"/>
      <c r="K489" s="249"/>
      <c r="L489" s="254"/>
      <c r="M489" s="255"/>
      <c r="N489" s="256"/>
      <c r="O489" s="256"/>
      <c r="P489" s="256"/>
      <c r="Q489" s="256"/>
      <c r="R489" s="256"/>
      <c r="S489" s="256"/>
      <c r="T489" s="25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8" t="s">
        <v>170</v>
      </c>
      <c r="AU489" s="258" t="s">
        <v>166</v>
      </c>
      <c r="AV489" s="14" t="s">
        <v>85</v>
      </c>
      <c r="AW489" s="14" t="s">
        <v>31</v>
      </c>
      <c r="AX489" s="14" t="s">
        <v>75</v>
      </c>
      <c r="AY489" s="258" t="s">
        <v>156</v>
      </c>
    </row>
    <row r="490" s="14" customFormat="1">
      <c r="A490" s="14"/>
      <c r="B490" s="248"/>
      <c r="C490" s="249"/>
      <c r="D490" s="239" t="s">
        <v>170</v>
      </c>
      <c r="E490" s="250" t="s">
        <v>1</v>
      </c>
      <c r="F490" s="251" t="s">
        <v>410</v>
      </c>
      <c r="G490" s="249"/>
      <c r="H490" s="252">
        <v>45.100000000000001</v>
      </c>
      <c r="I490" s="253"/>
      <c r="J490" s="249"/>
      <c r="K490" s="249"/>
      <c r="L490" s="254"/>
      <c r="M490" s="255"/>
      <c r="N490" s="256"/>
      <c r="O490" s="256"/>
      <c r="P490" s="256"/>
      <c r="Q490" s="256"/>
      <c r="R490" s="256"/>
      <c r="S490" s="256"/>
      <c r="T490" s="257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8" t="s">
        <v>170</v>
      </c>
      <c r="AU490" s="258" t="s">
        <v>166</v>
      </c>
      <c r="AV490" s="14" t="s">
        <v>85</v>
      </c>
      <c r="AW490" s="14" t="s">
        <v>31</v>
      </c>
      <c r="AX490" s="14" t="s">
        <v>75</v>
      </c>
      <c r="AY490" s="258" t="s">
        <v>156</v>
      </c>
    </row>
    <row r="491" s="14" customFormat="1">
      <c r="A491" s="14"/>
      <c r="B491" s="248"/>
      <c r="C491" s="249"/>
      <c r="D491" s="239" t="s">
        <v>170</v>
      </c>
      <c r="E491" s="250" t="s">
        <v>1</v>
      </c>
      <c r="F491" s="251" t="s">
        <v>407</v>
      </c>
      <c r="G491" s="249"/>
      <c r="H491" s="252">
        <v>25.66</v>
      </c>
      <c r="I491" s="253"/>
      <c r="J491" s="249"/>
      <c r="K491" s="249"/>
      <c r="L491" s="254"/>
      <c r="M491" s="255"/>
      <c r="N491" s="256"/>
      <c r="O491" s="256"/>
      <c r="P491" s="256"/>
      <c r="Q491" s="256"/>
      <c r="R491" s="256"/>
      <c r="S491" s="256"/>
      <c r="T491" s="257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8" t="s">
        <v>170</v>
      </c>
      <c r="AU491" s="258" t="s">
        <v>166</v>
      </c>
      <c r="AV491" s="14" t="s">
        <v>85</v>
      </c>
      <c r="AW491" s="14" t="s">
        <v>31</v>
      </c>
      <c r="AX491" s="14" t="s">
        <v>75</v>
      </c>
      <c r="AY491" s="258" t="s">
        <v>156</v>
      </c>
    </row>
    <row r="492" s="14" customFormat="1">
      <c r="A492" s="14"/>
      <c r="B492" s="248"/>
      <c r="C492" s="249"/>
      <c r="D492" s="239" t="s">
        <v>170</v>
      </c>
      <c r="E492" s="250" t="s">
        <v>1</v>
      </c>
      <c r="F492" s="251" t="s">
        <v>440</v>
      </c>
      <c r="G492" s="249"/>
      <c r="H492" s="252">
        <v>-4.5</v>
      </c>
      <c r="I492" s="253"/>
      <c r="J492" s="249"/>
      <c r="K492" s="249"/>
      <c r="L492" s="254"/>
      <c r="M492" s="255"/>
      <c r="N492" s="256"/>
      <c r="O492" s="256"/>
      <c r="P492" s="256"/>
      <c r="Q492" s="256"/>
      <c r="R492" s="256"/>
      <c r="S492" s="256"/>
      <c r="T492" s="257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8" t="s">
        <v>170</v>
      </c>
      <c r="AU492" s="258" t="s">
        <v>166</v>
      </c>
      <c r="AV492" s="14" t="s">
        <v>85</v>
      </c>
      <c r="AW492" s="14" t="s">
        <v>31</v>
      </c>
      <c r="AX492" s="14" t="s">
        <v>75</v>
      </c>
      <c r="AY492" s="258" t="s">
        <v>156</v>
      </c>
    </row>
    <row r="493" s="14" customFormat="1">
      <c r="A493" s="14"/>
      <c r="B493" s="248"/>
      <c r="C493" s="249"/>
      <c r="D493" s="239" t="s">
        <v>170</v>
      </c>
      <c r="E493" s="250" t="s">
        <v>1</v>
      </c>
      <c r="F493" s="251" t="s">
        <v>411</v>
      </c>
      <c r="G493" s="249"/>
      <c r="H493" s="252">
        <v>1.6200000000000001</v>
      </c>
      <c r="I493" s="253"/>
      <c r="J493" s="249"/>
      <c r="K493" s="249"/>
      <c r="L493" s="254"/>
      <c r="M493" s="255"/>
      <c r="N493" s="256"/>
      <c r="O493" s="256"/>
      <c r="P493" s="256"/>
      <c r="Q493" s="256"/>
      <c r="R493" s="256"/>
      <c r="S493" s="256"/>
      <c r="T493" s="25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8" t="s">
        <v>170</v>
      </c>
      <c r="AU493" s="258" t="s">
        <v>166</v>
      </c>
      <c r="AV493" s="14" t="s">
        <v>85</v>
      </c>
      <c r="AW493" s="14" t="s">
        <v>31</v>
      </c>
      <c r="AX493" s="14" t="s">
        <v>75</v>
      </c>
      <c r="AY493" s="258" t="s">
        <v>156</v>
      </c>
    </row>
    <row r="494" s="14" customFormat="1">
      <c r="A494" s="14"/>
      <c r="B494" s="248"/>
      <c r="C494" s="249"/>
      <c r="D494" s="239" t="s">
        <v>170</v>
      </c>
      <c r="E494" s="250" t="s">
        <v>1</v>
      </c>
      <c r="F494" s="251" t="s">
        <v>409</v>
      </c>
      <c r="G494" s="249"/>
      <c r="H494" s="252">
        <v>28.934999999999999</v>
      </c>
      <c r="I494" s="253"/>
      <c r="J494" s="249"/>
      <c r="K494" s="249"/>
      <c r="L494" s="254"/>
      <c r="M494" s="255"/>
      <c r="N494" s="256"/>
      <c r="O494" s="256"/>
      <c r="P494" s="256"/>
      <c r="Q494" s="256"/>
      <c r="R494" s="256"/>
      <c r="S494" s="256"/>
      <c r="T494" s="257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8" t="s">
        <v>170</v>
      </c>
      <c r="AU494" s="258" t="s">
        <v>166</v>
      </c>
      <c r="AV494" s="14" t="s">
        <v>85</v>
      </c>
      <c r="AW494" s="14" t="s">
        <v>31</v>
      </c>
      <c r="AX494" s="14" t="s">
        <v>75</v>
      </c>
      <c r="AY494" s="258" t="s">
        <v>156</v>
      </c>
    </row>
    <row r="495" s="16" customFormat="1">
      <c r="A495" s="16"/>
      <c r="B495" s="270"/>
      <c r="C495" s="271"/>
      <c r="D495" s="239" t="s">
        <v>170</v>
      </c>
      <c r="E495" s="272" t="s">
        <v>1</v>
      </c>
      <c r="F495" s="273" t="s">
        <v>242</v>
      </c>
      <c r="G495" s="271"/>
      <c r="H495" s="274">
        <v>282.46499999999997</v>
      </c>
      <c r="I495" s="275"/>
      <c r="J495" s="271"/>
      <c r="K495" s="271"/>
      <c r="L495" s="276"/>
      <c r="M495" s="277"/>
      <c r="N495" s="278"/>
      <c r="O495" s="278"/>
      <c r="P495" s="278"/>
      <c r="Q495" s="278"/>
      <c r="R495" s="278"/>
      <c r="S495" s="278"/>
      <c r="T495" s="279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T495" s="280" t="s">
        <v>170</v>
      </c>
      <c r="AU495" s="280" t="s">
        <v>166</v>
      </c>
      <c r="AV495" s="16" t="s">
        <v>166</v>
      </c>
      <c r="AW495" s="16" t="s">
        <v>31</v>
      </c>
      <c r="AX495" s="16" t="s">
        <v>75</v>
      </c>
      <c r="AY495" s="280" t="s">
        <v>156</v>
      </c>
    </row>
    <row r="496" s="13" customFormat="1">
      <c r="A496" s="13"/>
      <c r="B496" s="237"/>
      <c r="C496" s="238"/>
      <c r="D496" s="239" t="s">
        <v>170</v>
      </c>
      <c r="E496" s="240" t="s">
        <v>1</v>
      </c>
      <c r="F496" s="241" t="s">
        <v>369</v>
      </c>
      <c r="G496" s="238"/>
      <c r="H496" s="240" t="s">
        <v>1</v>
      </c>
      <c r="I496" s="242"/>
      <c r="J496" s="238"/>
      <c r="K496" s="238"/>
      <c r="L496" s="243"/>
      <c r="M496" s="244"/>
      <c r="N496" s="245"/>
      <c r="O496" s="245"/>
      <c r="P496" s="245"/>
      <c r="Q496" s="245"/>
      <c r="R496" s="245"/>
      <c r="S496" s="245"/>
      <c r="T496" s="24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7" t="s">
        <v>170</v>
      </c>
      <c r="AU496" s="247" t="s">
        <v>166</v>
      </c>
      <c r="AV496" s="13" t="s">
        <v>83</v>
      </c>
      <c r="AW496" s="13" t="s">
        <v>31</v>
      </c>
      <c r="AX496" s="13" t="s">
        <v>75</v>
      </c>
      <c r="AY496" s="247" t="s">
        <v>156</v>
      </c>
    </row>
    <row r="497" s="14" customFormat="1">
      <c r="A497" s="14"/>
      <c r="B497" s="248"/>
      <c r="C497" s="249"/>
      <c r="D497" s="239" t="s">
        <v>170</v>
      </c>
      <c r="E497" s="250" t="s">
        <v>1</v>
      </c>
      <c r="F497" s="251" t="s">
        <v>441</v>
      </c>
      <c r="G497" s="249"/>
      <c r="H497" s="252">
        <v>414.61000000000001</v>
      </c>
      <c r="I497" s="253"/>
      <c r="J497" s="249"/>
      <c r="K497" s="249"/>
      <c r="L497" s="254"/>
      <c r="M497" s="255"/>
      <c r="N497" s="256"/>
      <c r="O497" s="256"/>
      <c r="P497" s="256"/>
      <c r="Q497" s="256"/>
      <c r="R497" s="256"/>
      <c r="S497" s="256"/>
      <c r="T497" s="257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8" t="s">
        <v>170</v>
      </c>
      <c r="AU497" s="258" t="s">
        <v>166</v>
      </c>
      <c r="AV497" s="14" t="s">
        <v>85</v>
      </c>
      <c r="AW497" s="14" t="s">
        <v>31</v>
      </c>
      <c r="AX497" s="14" t="s">
        <v>75</v>
      </c>
      <c r="AY497" s="258" t="s">
        <v>156</v>
      </c>
    </row>
    <row r="498" s="14" customFormat="1">
      <c r="A498" s="14"/>
      <c r="B498" s="248"/>
      <c r="C498" s="249"/>
      <c r="D498" s="239" t="s">
        <v>170</v>
      </c>
      <c r="E498" s="250" t="s">
        <v>1</v>
      </c>
      <c r="F498" s="251" t="s">
        <v>442</v>
      </c>
      <c r="G498" s="249"/>
      <c r="H498" s="252">
        <v>-144.26599999999999</v>
      </c>
      <c r="I498" s="253"/>
      <c r="J498" s="249"/>
      <c r="K498" s="249"/>
      <c r="L498" s="254"/>
      <c r="M498" s="255"/>
      <c r="N498" s="256"/>
      <c r="O498" s="256"/>
      <c r="P498" s="256"/>
      <c r="Q498" s="256"/>
      <c r="R498" s="256"/>
      <c r="S498" s="256"/>
      <c r="T498" s="257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8" t="s">
        <v>170</v>
      </c>
      <c r="AU498" s="258" t="s">
        <v>166</v>
      </c>
      <c r="AV498" s="14" t="s">
        <v>85</v>
      </c>
      <c r="AW498" s="14" t="s">
        <v>31</v>
      </c>
      <c r="AX498" s="14" t="s">
        <v>75</v>
      </c>
      <c r="AY498" s="258" t="s">
        <v>156</v>
      </c>
    </row>
    <row r="499" s="14" customFormat="1">
      <c r="A499" s="14"/>
      <c r="B499" s="248"/>
      <c r="C499" s="249"/>
      <c r="D499" s="239" t="s">
        <v>170</v>
      </c>
      <c r="E499" s="250" t="s">
        <v>1</v>
      </c>
      <c r="F499" s="251" t="s">
        <v>412</v>
      </c>
      <c r="G499" s="249"/>
      <c r="H499" s="252">
        <v>37.247999999999998</v>
      </c>
      <c r="I499" s="253"/>
      <c r="J499" s="249"/>
      <c r="K499" s="249"/>
      <c r="L499" s="254"/>
      <c r="M499" s="255"/>
      <c r="N499" s="256"/>
      <c r="O499" s="256"/>
      <c r="P499" s="256"/>
      <c r="Q499" s="256"/>
      <c r="R499" s="256"/>
      <c r="S499" s="256"/>
      <c r="T499" s="257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8" t="s">
        <v>170</v>
      </c>
      <c r="AU499" s="258" t="s">
        <v>166</v>
      </c>
      <c r="AV499" s="14" t="s">
        <v>85</v>
      </c>
      <c r="AW499" s="14" t="s">
        <v>31</v>
      </c>
      <c r="AX499" s="14" t="s">
        <v>75</v>
      </c>
      <c r="AY499" s="258" t="s">
        <v>156</v>
      </c>
    </row>
    <row r="500" s="14" customFormat="1">
      <c r="A500" s="14"/>
      <c r="B500" s="248"/>
      <c r="C500" s="249"/>
      <c r="D500" s="239" t="s">
        <v>170</v>
      </c>
      <c r="E500" s="250" t="s">
        <v>1</v>
      </c>
      <c r="F500" s="251" t="s">
        <v>413</v>
      </c>
      <c r="G500" s="249"/>
      <c r="H500" s="252">
        <v>51.820999999999998</v>
      </c>
      <c r="I500" s="253"/>
      <c r="J500" s="249"/>
      <c r="K500" s="249"/>
      <c r="L500" s="254"/>
      <c r="M500" s="255"/>
      <c r="N500" s="256"/>
      <c r="O500" s="256"/>
      <c r="P500" s="256"/>
      <c r="Q500" s="256"/>
      <c r="R500" s="256"/>
      <c r="S500" s="256"/>
      <c r="T500" s="25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8" t="s">
        <v>170</v>
      </c>
      <c r="AU500" s="258" t="s">
        <v>166</v>
      </c>
      <c r="AV500" s="14" t="s">
        <v>85</v>
      </c>
      <c r="AW500" s="14" t="s">
        <v>31</v>
      </c>
      <c r="AX500" s="14" t="s">
        <v>75</v>
      </c>
      <c r="AY500" s="258" t="s">
        <v>156</v>
      </c>
    </row>
    <row r="501" s="16" customFormat="1">
      <c r="A501" s="16"/>
      <c r="B501" s="270"/>
      <c r="C501" s="271"/>
      <c r="D501" s="239" t="s">
        <v>170</v>
      </c>
      <c r="E501" s="272" t="s">
        <v>1</v>
      </c>
      <c r="F501" s="273" t="s">
        <v>242</v>
      </c>
      <c r="G501" s="271"/>
      <c r="H501" s="274">
        <v>359.41300000000001</v>
      </c>
      <c r="I501" s="275"/>
      <c r="J501" s="271"/>
      <c r="K501" s="271"/>
      <c r="L501" s="276"/>
      <c r="M501" s="277"/>
      <c r="N501" s="278"/>
      <c r="O501" s="278"/>
      <c r="P501" s="278"/>
      <c r="Q501" s="278"/>
      <c r="R501" s="278"/>
      <c r="S501" s="278"/>
      <c r="T501" s="279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T501" s="280" t="s">
        <v>170</v>
      </c>
      <c r="AU501" s="280" t="s">
        <v>166</v>
      </c>
      <c r="AV501" s="16" t="s">
        <v>166</v>
      </c>
      <c r="AW501" s="16" t="s">
        <v>31</v>
      </c>
      <c r="AX501" s="16" t="s">
        <v>75</v>
      </c>
      <c r="AY501" s="280" t="s">
        <v>156</v>
      </c>
    </row>
    <row r="502" s="13" customFormat="1">
      <c r="A502" s="13"/>
      <c r="B502" s="237"/>
      <c r="C502" s="238"/>
      <c r="D502" s="239" t="s">
        <v>170</v>
      </c>
      <c r="E502" s="240" t="s">
        <v>1</v>
      </c>
      <c r="F502" s="241" t="s">
        <v>371</v>
      </c>
      <c r="G502" s="238"/>
      <c r="H502" s="240" t="s">
        <v>1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7" t="s">
        <v>170</v>
      </c>
      <c r="AU502" s="247" t="s">
        <v>166</v>
      </c>
      <c r="AV502" s="13" t="s">
        <v>83</v>
      </c>
      <c r="AW502" s="13" t="s">
        <v>31</v>
      </c>
      <c r="AX502" s="13" t="s">
        <v>75</v>
      </c>
      <c r="AY502" s="247" t="s">
        <v>156</v>
      </c>
    </row>
    <row r="503" s="14" customFormat="1">
      <c r="A503" s="14"/>
      <c r="B503" s="248"/>
      <c r="C503" s="249"/>
      <c r="D503" s="239" t="s">
        <v>170</v>
      </c>
      <c r="E503" s="250" t="s">
        <v>1</v>
      </c>
      <c r="F503" s="251" t="s">
        <v>441</v>
      </c>
      <c r="G503" s="249"/>
      <c r="H503" s="252">
        <v>414.61000000000001</v>
      </c>
      <c r="I503" s="253"/>
      <c r="J503" s="249"/>
      <c r="K503" s="249"/>
      <c r="L503" s="254"/>
      <c r="M503" s="255"/>
      <c r="N503" s="256"/>
      <c r="O503" s="256"/>
      <c r="P503" s="256"/>
      <c r="Q503" s="256"/>
      <c r="R503" s="256"/>
      <c r="S503" s="256"/>
      <c r="T503" s="257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8" t="s">
        <v>170</v>
      </c>
      <c r="AU503" s="258" t="s">
        <v>166</v>
      </c>
      <c r="AV503" s="14" t="s">
        <v>85</v>
      </c>
      <c r="AW503" s="14" t="s">
        <v>31</v>
      </c>
      <c r="AX503" s="14" t="s">
        <v>75</v>
      </c>
      <c r="AY503" s="258" t="s">
        <v>156</v>
      </c>
    </row>
    <row r="504" s="14" customFormat="1">
      <c r="A504" s="14"/>
      <c r="B504" s="248"/>
      <c r="C504" s="249"/>
      <c r="D504" s="239" t="s">
        <v>170</v>
      </c>
      <c r="E504" s="250" t="s">
        <v>1</v>
      </c>
      <c r="F504" s="251" t="s">
        <v>443</v>
      </c>
      <c r="G504" s="249"/>
      <c r="H504" s="252">
        <v>-99.405000000000001</v>
      </c>
      <c r="I504" s="253"/>
      <c r="J504" s="249"/>
      <c r="K504" s="249"/>
      <c r="L504" s="254"/>
      <c r="M504" s="255"/>
      <c r="N504" s="256"/>
      <c r="O504" s="256"/>
      <c r="P504" s="256"/>
      <c r="Q504" s="256"/>
      <c r="R504" s="256"/>
      <c r="S504" s="256"/>
      <c r="T504" s="25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8" t="s">
        <v>170</v>
      </c>
      <c r="AU504" s="258" t="s">
        <v>166</v>
      </c>
      <c r="AV504" s="14" t="s">
        <v>85</v>
      </c>
      <c r="AW504" s="14" t="s">
        <v>31</v>
      </c>
      <c r="AX504" s="14" t="s">
        <v>75</v>
      </c>
      <c r="AY504" s="258" t="s">
        <v>156</v>
      </c>
    </row>
    <row r="505" s="14" customFormat="1">
      <c r="A505" s="14"/>
      <c r="B505" s="248"/>
      <c r="C505" s="249"/>
      <c r="D505" s="239" t="s">
        <v>170</v>
      </c>
      <c r="E505" s="250" t="s">
        <v>1</v>
      </c>
      <c r="F505" s="251" t="s">
        <v>412</v>
      </c>
      <c r="G505" s="249"/>
      <c r="H505" s="252">
        <v>37.247999999999998</v>
      </c>
      <c r="I505" s="253"/>
      <c r="J505" s="249"/>
      <c r="K505" s="249"/>
      <c r="L505" s="254"/>
      <c r="M505" s="255"/>
      <c r="N505" s="256"/>
      <c r="O505" s="256"/>
      <c r="P505" s="256"/>
      <c r="Q505" s="256"/>
      <c r="R505" s="256"/>
      <c r="S505" s="256"/>
      <c r="T505" s="257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8" t="s">
        <v>170</v>
      </c>
      <c r="AU505" s="258" t="s">
        <v>166</v>
      </c>
      <c r="AV505" s="14" t="s">
        <v>85</v>
      </c>
      <c r="AW505" s="14" t="s">
        <v>31</v>
      </c>
      <c r="AX505" s="14" t="s">
        <v>75</v>
      </c>
      <c r="AY505" s="258" t="s">
        <v>156</v>
      </c>
    </row>
    <row r="506" s="14" customFormat="1">
      <c r="A506" s="14"/>
      <c r="B506" s="248"/>
      <c r="C506" s="249"/>
      <c r="D506" s="239" t="s">
        <v>170</v>
      </c>
      <c r="E506" s="250" t="s">
        <v>1</v>
      </c>
      <c r="F506" s="251" t="s">
        <v>414</v>
      </c>
      <c r="G506" s="249"/>
      <c r="H506" s="252">
        <v>25.497</v>
      </c>
      <c r="I506" s="253"/>
      <c r="J506" s="249"/>
      <c r="K506" s="249"/>
      <c r="L506" s="254"/>
      <c r="M506" s="255"/>
      <c r="N506" s="256"/>
      <c r="O506" s="256"/>
      <c r="P506" s="256"/>
      <c r="Q506" s="256"/>
      <c r="R506" s="256"/>
      <c r="S506" s="256"/>
      <c r="T506" s="257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8" t="s">
        <v>170</v>
      </c>
      <c r="AU506" s="258" t="s">
        <v>166</v>
      </c>
      <c r="AV506" s="14" t="s">
        <v>85</v>
      </c>
      <c r="AW506" s="14" t="s">
        <v>31</v>
      </c>
      <c r="AX506" s="14" t="s">
        <v>75</v>
      </c>
      <c r="AY506" s="258" t="s">
        <v>156</v>
      </c>
    </row>
    <row r="507" s="16" customFormat="1">
      <c r="A507" s="16"/>
      <c r="B507" s="270"/>
      <c r="C507" s="271"/>
      <c r="D507" s="239" t="s">
        <v>170</v>
      </c>
      <c r="E507" s="272" t="s">
        <v>1</v>
      </c>
      <c r="F507" s="273" t="s">
        <v>242</v>
      </c>
      <c r="G507" s="271"/>
      <c r="H507" s="274">
        <v>377.94999999999999</v>
      </c>
      <c r="I507" s="275"/>
      <c r="J507" s="271"/>
      <c r="K507" s="271"/>
      <c r="L507" s="276"/>
      <c r="M507" s="277"/>
      <c r="N507" s="278"/>
      <c r="O507" s="278"/>
      <c r="P507" s="278"/>
      <c r="Q507" s="278"/>
      <c r="R507" s="278"/>
      <c r="S507" s="278"/>
      <c r="T507" s="279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T507" s="280" t="s">
        <v>170</v>
      </c>
      <c r="AU507" s="280" t="s">
        <v>166</v>
      </c>
      <c r="AV507" s="16" t="s">
        <v>166</v>
      </c>
      <c r="AW507" s="16" t="s">
        <v>31</v>
      </c>
      <c r="AX507" s="16" t="s">
        <v>75</v>
      </c>
      <c r="AY507" s="280" t="s">
        <v>156</v>
      </c>
    </row>
    <row r="508" s="15" customFormat="1">
      <c r="A508" s="15"/>
      <c r="B508" s="259"/>
      <c r="C508" s="260"/>
      <c r="D508" s="239" t="s">
        <v>170</v>
      </c>
      <c r="E508" s="261" t="s">
        <v>1</v>
      </c>
      <c r="F508" s="262" t="s">
        <v>176</v>
      </c>
      <c r="G508" s="260"/>
      <c r="H508" s="263">
        <v>1302.816</v>
      </c>
      <c r="I508" s="264"/>
      <c r="J508" s="260"/>
      <c r="K508" s="260"/>
      <c r="L508" s="265"/>
      <c r="M508" s="266"/>
      <c r="N508" s="267"/>
      <c r="O508" s="267"/>
      <c r="P508" s="267"/>
      <c r="Q508" s="267"/>
      <c r="R508" s="267"/>
      <c r="S508" s="267"/>
      <c r="T508" s="268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9" t="s">
        <v>170</v>
      </c>
      <c r="AU508" s="269" t="s">
        <v>166</v>
      </c>
      <c r="AV508" s="15" t="s">
        <v>165</v>
      </c>
      <c r="AW508" s="15" t="s">
        <v>31</v>
      </c>
      <c r="AX508" s="15" t="s">
        <v>83</v>
      </c>
      <c r="AY508" s="269" t="s">
        <v>156</v>
      </c>
    </row>
    <row r="509" s="2" customFormat="1" ht="48" customHeight="1">
      <c r="A509" s="39"/>
      <c r="B509" s="40"/>
      <c r="C509" s="219" t="s">
        <v>444</v>
      </c>
      <c r="D509" s="219" t="s">
        <v>160</v>
      </c>
      <c r="E509" s="220" t="s">
        <v>445</v>
      </c>
      <c r="F509" s="221" t="s">
        <v>446</v>
      </c>
      <c r="G509" s="222" t="s">
        <v>163</v>
      </c>
      <c r="H509" s="223">
        <v>10.77</v>
      </c>
      <c r="I509" s="224"/>
      <c r="J509" s="225">
        <f>ROUND(I509*H509,2)</f>
        <v>0</v>
      </c>
      <c r="K509" s="221" t="s">
        <v>164</v>
      </c>
      <c r="L509" s="45"/>
      <c r="M509" s="226" t="s">
        <v>1</v>
      </c>
      <c r="N509" s="227" t="s">
        <v>40</v>
      </c>
      <c r="O509" s="92"/>
      <c r="P509" s="228">
        <f>O509*H509</f>
        <v>0</v>
      </c>
      <c r="Q509" s="228">
        <v>0.0083499999999999998</v>
      </c>
      <c r="R509" s="228">
        <f>Q509*H509</f>
        <v>0.089929499999999996</v>
      </c>
      <c r="S509" s="228">
        <v>0</v>
      </c>
      <c r="T509" s="22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0" t="s">
        <v>165</v>
      </c>
      <c r="AT509" s="230" t="s">
        <v>160</v>
      </c>
      <c r="AU509" s="230" t="s">
        <v>166</v>
      </c>
      <c r="AY509" s="18" t="s">
        <v>156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8" t="s">
        <v>83</v>
      </c>
      <c r="BK509" s="231">
        <f>ROUND(I509*H509,2)</f>
        <v>0</v>
      </c>
      <c r="BL509" s="18" t="s">
        <v>165</v>
      </c>
      <c r="BM509" s="230" t="s">
        <v>447</v>
      </c>
    </row>
    <row r="510" s="2" customFormat="1">
      <c r="A510" s="39"/>
      <c r="B510" s="40"/>
      <c r="C510" s="41"/>
      <c r="D510" s="232" t="s">
        <v>168</v>
      </c>
      <c r="E510" s="41"/>
      <c r="F510" s="233" t="s">
        <v>448</v>
      </c>
      <c r="G510" s="41"/>
      <c r="H510" s="41"/>
      <c r="I510" s="234"/>
      <c r="J510" s="41"/>
      <c r="K510" s="41"/>
      <c r="L510" s="45"/>
      <c r="M510" s="235"/>
      <c r="N510" s="236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168</v>
      </c>
      <c r="AU510" s="18" t="s">
        <v>166</v>
      </c>
    </row>
    <row r="511" s="13" customFormat="1">
      <c r="A511" s="13"/>
      <c r="B511" s="237"/>
      <c r="C511" s="238"/>
      <c r="D511" s="239" t="s">
        <v>170</v>
      </c>
      <c r="E511" s="240" t="s">
        <v>1</v>
      </c>
      <c r="F511" s="241" t="s">
        <v>171</v>
      </c>
      <c r="G511" s="238"/>
      <c r="H511" s="240" t="s">
        <v>1</v>
      </c>
      <c r="I511" s="242"/>
      <c r="J511" s="238"/>
      <c r="K511" s="238"/>
      <c r="L511" s="243"/>
      <c r="M511" s="244"/>
      <c r="N511" s="245"/>
      <c r="O511" s="245"/>
      <c r="P511" s="245"/>
      <c r="Q511" s="245"/>
      <c r="R511" s="245"/>
      <c r="S511" s="245"/>
      <c r="T511" s="24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7" t="s">
        <v>170</v>
      </c>
      <c r="AU511" s="247" t="s">
        <v>166</v>
      </c>
      <c r="AV511" s="13" t="s">
        <v>83</v>
      </c>
      <c r="AW511" s="13" t="s">
        <v>31</v>
      </c>
      <c r="AX511" s="13" t="s">
        <v>75</v>
      </c>
      <c r="AY511" s="247" t="s">
        <v>156</v>
      </c>
    </row>
    <row r="512" s="13" customFormat="1">
      <c r="A512" s="13"/>
      <c r="B512" s="237"/>
      <c r="C512" s="238"/>
      <c r="D512" s="239" t="s">
        <v>170</v>
      </c>
      <c r="E512" s="240" t="s">
        <v>1</v>
      </c>
      <c r="F512" s="241" t="s">
        <v>172</v>
      </c>
      <c r="G512" s="238"/>
      <c r="H512" s="240" t="s">
        <v>1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7" t="s">
        <v>170</v>
      </c>
      <c r="AU512" s="247" t="s">
        <v>166</v>
      </c>
      <c r="AV512" s="13" t="s">
        <v>83</v>
      </c>
      <c r="AW512" s="13" t="s">
        <v>31</v>
      </c>
      <c r="AX512" s="13" t="s">
        <v>75</v>
      </c>
      <c r="AY512" s="247" t="s">
        <v>156</v>
      </c>
    </row>
    <row r="513" s="13" customFormat="1">
      <c r="A513" s="13"/>
      <c r="B513" s="237"/>
      <c r="C513" s="238"/>
      <c r="D513" s="239" t="s">
        <v>170</v>
      </c>
      <c r="E513" s="240" t="s">
        <v>1</v>
      </c>
      <c r="F513" s="241" t="s">
        <v>173</v>
      </c>
      <c r="G513" s="238"/>
      <c r="H513" s="240" t="s">
        <v>1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7" t="s">
        <v>170</v>
      </c>
      <c r="AU513" s="247" t="s">
        <v>166</v>
      </c>
      <c r="AV513" s="13" t="s">
        <v>83</v>
      </c>
      <c r="AW513" s="13" t="s">
        <v>31</v>
      </c>
      <c r="AX513" s="13" t="s">
        <v>75</v>
      </c>
      <c r="AY513" s="247" t="s">
        <v>156</v>
      </c>
    </row>
    <row r="514" s="14" customFormat="1">
      <c r="A514" s="14"/>
      <c r="B514" s="248"/>
      <c r="C514" s="249"/>
      <c r="D514" s="239" t="s">
        <v>170</v>
      </c>
      <c r="E514" s="250" t="s">
        <v>1</v>
      </c>
      <c r="F514" s="251" t="s">
        <v>449</v>
      </c>
      <c r="G514" s="249"/>
      <c r="H514" s="252">
        <v>10.77</v>
      </c>
      <c r="I514" s="253"/>
      <c r="J514" s="249"/>
      <c r="K514" s="249"/>
      <c r="L514" s="254"/>
      <c r="M514" s="255"/>
      <c r="N514" s="256"/>
      <c r="O514" s="256"/>
      <c r="P514" s="256"/>
      <c r="Q514" s="256"/>
      <c r="R514" s="256"/>
      <c r="S514" s="256"/>
      <c r="T514" s="257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8" t="s">
        <v>170</v>
      </c>
      <c r="AU514" s="258" t="s">
        <v>166</v>
      </c>
      <c r="AV514" s="14" t="s">
        <v>85</v>
      </c>
      <c r="AW514" s="14" t="s">
        <v>31</v>
      </c>
      <c r="AX514" s="14" t="s">
        <v>75</v>
      </c>
      <c r="AY514" s="258" t="s">
        <v>156</v>
      </c>
    </row>
    <row r="515" s="15" customFormat="1">
      <c r="A515" s="15"/>
      <c r="B515" s="259"/>
      <c r="C515" s="260"/>
      <c r="D515" s="239" t="s">
        <v>170</v>
      </c>
      <c r="E515" s="261" t="s">
        <v>1</v>
      </c>
      <c r="F515" s="262" t="s">
        <v>176</v>
      </c>
      <c r="G515" s="260"/>
      <c r="H515" s="263">
        <v>10.77</v>
      </c>
      <c r="I515" s="264"/>
      <c r="J515" s="260"/>
      <c r="K515" s="260"/>
      <c r="L515" s="265"/>
      <c r="M515" s="266"/>
      <c r="N515" s="267"/>
      <c r="O515" s="267"/>
      <c r="P515" s="267"/>
      <c r="Q515" s="267"/>
      <c r="R515" s="267"/>
      <c r="S515" s="267"/>
      <c r="T515" s="268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9" t="s">
        <v>170</v>
      </c>
      <c r="AU515" s="269" t="s">
        <v>166</v>
      </c>
      <c r="AV515" s="15" t="s">
        <v>165</v>
      </c>
      <c r="AW515" s="15" t="s">
        <v>31</v>
      </c>
      <c r="AX515" s="15" t="s">
        <v>83</v>
      </c>
      <c r="AY515" s="269" t="s">
        <v>156</v>
      </c>
    </row>
    <row r="516" s="2" customFormat="1" ht="26.4" customHeight="1">
      <c r="A516" s="39"/>
      <c r="B516" s="40"/>
      <c r="C516" s="281" t="s">
        <v>450</v>
      </c>
      <c r="D516" s="281" t="s">
        <v>289</v>
      </c>
      <c r="E516" s="282" t="s">
        <v>451</v>
      </c>
      <c r="F516" s="283" t="s">
        <v>452</v>
      </c>
      <c r="G516" s="284" t="s">
        <v>163</v>
      </c>
      <c r="H516" s="285">
        <v>11.308999999999999</v>
      </c>
      <c r="I516" s="286"/>
      <c r="J516" s="287">
        <f>ROUND(I516*H516,2)</f>
        <v>0</v>
      </c>
      <c r="K516" s="283" t="s">
        <v>164</v>
      </c>
      <c r="L516" s="288"/>
      <c r="M516" s="289" t="s">
        <v>1</v>
      </c>
      <c r="N516" s="290" t="s">
        <v>40</v>
      </c>
      <c r="O516" s="92"/>
      <c r="P516" s="228">
        <f>O516*H516</f>
        <v>0</v>
      </c>
      <c r="Q516" s="228">
        <v>0.0015</v>
      </c>
      <c r="R516" s="228">
        <f>Q516*H516</f>
        <v>0.016963499999999999</v>
      </c>
      <c r="S516" s="228">
        <v>0</v>
      </c>
      <c r="T516" s="229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0" t="s">
        <v>219</v>
      </c>
      <c r="AT516" s="230" t="s">
        <v>289</v>
      </c>
      <c r="AU516" s="230" t="s">
        <v>166</v>
      </c>
      <c r="AY516" s="18" t="s">
        <v>156</v>
      </c>
      <c r="BE516" s="231">
        <f>IF(N516="základní",J516,0)</f>
        <v>0</v>
      </c>
      <c r="BF516" s="231">
        <f>IF(N516="snížená",J516,0)</f>
        <v>0</v>
      </c>
      <c r="BG516" s="231">
        <f>IF(N516="zákl. přenesená",J516,0)</f>
        <v>0</v>
      </c>
      <c r="BH516" s="231">
        <f>IF(N516="sníž. přenesená",J516,0)</f>
        <v>0</v>
      </c>
      <c r="BI516" s="231">
        <f>IF(N516="nulová",J516,0)</f>
        <v>0</v>
      </c>
      <c r="BJ516" s="18" t="s">
        <v>83</v>
      </c>
      <c r="BK516" s="231">
        <f>ROUND(I516*H516,2)</f>
        <v>0</v>
      </c>
      <c r="BL516" s="18" t="s">
        <v>165</v>
      </c>
      <c r="BM516" s="230" t="s">
        <v>453</v>
      </c>
    </row>
    <row r="517" s="14" customFormat="1">
      <c r="A517" s="14"/>
      <c r="B517" s="248"/>
      <c r="C517" s="249"/>
      <c r="D517" s="239" t="s">
        <v>170</v>
      </c>
      <c r="E517" s="249"/>
      <c r="F517" s="251" t="s">
        <v>454</v>
      </c>
      <c r="G517" s="249"/>
      <c r="H517" s="252">
        <v>11.308999999999999</v>
      </c>
      <c r="I517" s="253"/>
      <c r="J517" s="249"/>
      <c r="K517" s="249"/>
      <c r="L517" s="254"/>
      <c r="M517" s="255"/>
      <c r="N517" s="256"/>
      <c r="O517" s="256"/>
      <c r="P517" s="256"/>
      <c r="Q517" s="256"/>
      <c r="R517" s="256"/>
      <c r="S517" s="256"/>
      <c r="T517" s="257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8" t="s">
        <v>170</v>
      </c>
      <c r="AU517" s="258" t="s">
        <v>166</v>
      </c>
      <c r="AV517" s="14" t="s">
        <v>85</v>
      </c>
      <c r="AW517" s="14" t="s">
        <v>4</v>
      </c>
      <c r="AX517" s="14" t="s">
        <v>83</v>
      </c>
      <c r="AY517" s="258" t="s">
        <v>156</v>
      </c>
    </row>
    <row r="518" s="2" customFormat="1" ht="55.2" customHeight="1">
      <c r="A518" s="39"/>
      <c r="B518" s="40"/>
      <c r="C518" s="219" t="s">
        <v>455</v>
      </c>
      <c r="D518" s="219" t="s">
        <v>160</v>
      </c>
      <c r="E518" s="220" t="s">
        <v>456</v>
      </c>
      <c r="F518" s="221" t="s">
        <v>457</v>
      </c>
      <c r="G518" s="222" t="s">
        <v>163</v>
      </c>
      <c r="H518" s="223">
        <v>1064.819</v>
      </c>
      <c r="I518" s="224"/>
      <c r="J518" s="225">
        <f>ROUND(I518*H518,2)</f>
        <v>0</v>
      </c>
      <c r="K518" s="221" t="s">
        <v>164</v>
      </c>
      <c r="L518" s="45"/>
      <c r="M518" s="226" t="s">
        <v>1</v>
      </c>
      <c r="N518" s="227" t="s">
        <v>40</v>
      </c>
      <c r="O518" s="92"/>
      <c r="P518" s="228">
        <f>O518*H518</f>
        <v>0</v>
      </c>
      <c r="Q518" s="228">
        <v>0.011679999999999999</v>
      </c>
      <c r="R518" s="228">
        <f>Q518*H518</f>
        <v>12.43708592</v>
      </c>
      <c r="S518" s="228">
        <v>0</v>
      </c>
      <c r="T518" s="22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0" t="s">
        <v>165</v>
      </c>
      <c r="AT518" s="230" t="s">
        <v>160</v>
      </c>
      <c r="AU518" s="230" t="s">
        <v>166</v>
      </c>
      <c r="AY518" s="18" t="s">
        <v>156</v>
      </c>
      <c r="BE518" s="231">
        <f>IF(N518="základní",J518,0)</f>
        <v>0</v>
      </c>
      <c r="BF518" s="231">
        <f>IF(N518="snížená",J518,0)</f>
        <v>0</v>
      </c>
      <c r="BG518" s="231">
        <f>IF(N518="zákl. přenesená",J518,0)</f>
        <v>0</v>
      </c>
      <c r="BH518" s="231">
        <f>IF(N518="sníž. přenesená",J518,0)</f>
        <v>0</v>
      </c>
      <c r="BI518" s="231">
        <f>IF(N518="nulová",J518,0)</f>
        <v>0</v>
      </c>
      <c r="BJ518" s="18" t="s">
        <v>83</v>
      </c>
      <c r="BK518" s="231">
        <f>ROUND(I518*H518,2)</f>
        <v>0</v>
      </c>
      <c r="BL518" s="18" t="s">
        <v>165</v>
      </c>
      <c r="BM518" s="230" t="s">
        <v>458</v>
      </c>
    </row>
    <row r="519" s="2" customFormat="1">
      <c r="A519" s="39"/>
      <c r="B519" s="40"/>
      <c r="C519" s="41"/>
      <c r="D519" s="232" t="s">
        <v>168</v>
      </c>
      <c r="E519" s="41"/>
      <c r="F519" s="233" t="s">
        <v>459</v>
      </c>
      <c r="G519" s="41"/>
      <c r="H519" s="41"/>
      <c r="I519" s="234"/>
      <c r="J519" s="41"/>
      <c r="K519" s="41"/>
      <c r="L519" s="45"/>
      <c r="M519" s="235"/>
      <c r="N519" s="236"/>
      <c r="O519" s="92"/>
      <c r="P519" s="92"/>
      <c r="Q519" s="92"/>
      <c r="R519" s="92"/>
      <c r="S519" s="92"/>
      <c r="T519" s="93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168</v>
      </c>
      <c r="AU519" s="18" t="s">
        <v>166</v>
      </c>
    </row>
    <row r="520" s="13" customFormat="1">
      <c r="A520" s="13"/>
      <c r="B520" s="237"/>
      <c r="C520" s="238"/>
      <c r="D520" s="239" t="s">
        <v>170</v>
      </c>
      <c r="E520" s="240" t="s">
        <v>1</v>
      </c>
      <c r="F520" s="241" t="s">
        <v>171</v>
      </c>
      <c r="G520" s="238"/>
      <c r="H520" s="240" t="s">
        <v>1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7" t="s">
        <v>170</v>
      </c>
      <c r="AU520" s="247" t="s">
        <v>166</v>
      </c>
      <c r="AV520" s="13" t="s">
        <v>83</v>
      </c>
      <c r="AW520" s="13" t="s">
        <v>31</v>
      </c>
      <c r="AX520" s="13" t="s">
        <v>75</v>
      </c>
      <c r="AY520" s="247" t="s">
        <v>156</v>
      </c>
    </row>
    <row r="521" s="13" customFormat="1">
      <c r="A521" s="13"/>
      <c r="B521" s="237"/>
      <c r="C521" s="238"/>
      <c r="D521" s="239" t="s">
        <v>170</v>
      </c>
      <c r="E521" s="240" t="s">
        <v>1</v>
      </c>
      <c r="F521" s="241" t="s">
        <v>172</v>
      </c>
      <c r="G521" s="238"/>
      <c r="H521" s="240" t="s">
        <v>1</v>
      </c>
      <c r="I521" s="242"/>
      <c r="J521" s="238"/>
      <c r="K521" s="238"/>
      <c r="L521" s="243"/>
      <c r="M521" s="244"/>
      <c r="N521" s="245"/>
      <c r="O521" s="245"/>
      <c r="P521" s="245"/>
      <c r="Q521" s="245"/>
      <c r="R521" s="245"/>
      <c r="S521" s="245"/>
      <c r="T521" s="246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7" t="s">
        <v>170</v>
      </c>
      <c r="AU521" s="247" t="s">
        <v>166</v>
      </c>
      <c r="AV521" s="13" t="s">
        <v>83</v>
      </c>
      <c r="AW521" s="13" t="s">
        <v>31</v>
      </c>
      <c r="AX521" s="13" t="s">
        <v>75</v>
      </c>
      <c r="AY521" s="247" t="s">
        <v>156</v>
      </c>
    </row>
    <row r="522" s="13" customFormat="1">
      <c r="A522" s="13"/>
      <c r="B522" s="237"/>
      <c r="C522" s="238"/>
      <c r="D522" s="239" t="s">
        <v>170</v>
      </c>
      <c r="E522" s="240" t="s">
        <v>1</v>
      </c>
      <c r="F522" s="241" t="s">
        <v>173</v>
      </c>
      <c r="G522" s="238"/>
      <c r="H522" s="240" t="s">
        <v>1</v>
      </c>
      <c r="I522" s="242"/>
      <c r="J522" s="238"/>
      <c r="K522" s="238"/>
      <c r="L522" s="243"/>
      <c r="M522" s="244"/>
      <c r="N522" s="245"/>
      <c r="O522" s="245"/>
      <c r="P522" s="245"/>
      <c r="Q522" s="245"/>
      <c r="R522" s="245"/>
      <c r="S522" s="245"/>
      <c r="T522" s="24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7" t="s">
        <v>170</v>
      </c>
      <c r="AU522" s="247" t="s">
        <v>166</v>
      </c>
      <c r="AV522" s="13" t="s">
        <v>83</v>
      </c>
      <c r="AW522" s="13" t="s">
        <v>31</v>
      </c>
      <c r="AX522" s="13" t="s">
        <v>75</v>
      </c>
      <c r="AY522" s="247" t="s">
        <v>156</v>
      </c>
    </row>
    <row r="523" s="13" customFormat="1">
      <c r="A523" s="13"/>
      <c r="B523" s="237"/>
      <c r="C523" s="238"/>
      <c r="D523" s="239" t="s">
        <v>170</v>
      </c>
      <c r="E523" s="240" t="s">
        <v>1</v>
      </c>
      <c r="F523" s="241" t="s">
        <v>365</v>
      </c>
      <c r="G523" s="238"/>
      <c r="H523" s="240" t="s">
        <v>1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7" t="s">
        <v>170</v>
      </c>
      <c r="AU523" s="247" t="s">
        <v>166</v>
      </c>
      <c r="AV523" s="13" t="s">
        <v>83</v>
      </c>
      <c r="AW523" s="13" t="s">
        <v>31</v>
      </c>
      <c r="AX523" s="13" t="s">
        <v>75</v>
      </c>
      <c r="AY523" s="247" t="s">
        <v>156</v>
      </c>
    </row>
    <row r="524" s="14" customFormat="1">
      <c r="A524" s="14"/>
      <c r="B524" s="248"/>
      <c r="C524" s="249"/>
      <c r="D524" s="239" t="s">
        <v>170</v>
      </c>
      <c r="E524" s="250" t="s">
        <v>1</v>
      </c>
      <c r="F524" s="251" t="s">
        <v>437</v>
      </c>
      <c r="G524" s="249"/>
      <c r="H524" s="252">
        <v>246.78</v>
      </c>
      <c r="I524" s="253"/>
      <c r="J524" s="249"/>
      <c r="K524" s="249"/>
      <c r="L524" s="254"/>
      <c r="M524" s="255"/>
      <c r="N524" s="256"/>
      <c r="O524" s="256"/>
      <c r="P524" s="256"/>
      <c r="Q524" s="256"/>
      <c r="R524" s="256"/>
      <c r="S524" s="256"/>
      <c r="T524" s="257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8" t="s">
        <v>170</v>
      </c>
      <c r="AU524" s="258" t="s">
        <v>166</v>
      </c>
      <c r="AV524" s="14" t="s">
        <v>85</v>
      </c>
      <c r="AW524" s="14" t="s">
        <v>31</v>
      </c>
      <c r="AX524" s="14" t="s">
        <v>75</v>
      </c>
      <c r="AY524" s="258" t="s">
        <v>156</v>
      </c>
    </row>
    <row r="525" s="14" customFormat="1">
      <c r="A525" s="14"/>
      <c r="B525" s="248"/>
      <c r="C525" s="249"/>
      <c r="D525" s="239" t="s">
        <v>170</v>
      </c>
      <c r="E525" s="250" t="s">
        <v>1</v>
      </c>
      <c r="F525" s="251" t="s">
        <v>407</v>
      </c>
      <c r="G525" s="249"/>
      <c r="H525" s="252">
        <v>25.66</v>
      </c>
      <c r="I525" s="253"/>
      <c r="J525" s="249"/>
      <c r="K525" s="249"/>
      <c r="L525" s="254"/>
      <c r="M525" s="255"/>
      <c r="N525" s="256"/>
      <c r="O525" s="256"/>
      <c r="P525" s="256"/>
      <c r="Q525" s="256"/>
      <c r="R525" s="256"/>
      <c r="S525" s="256"/>
      <c r="T525" s="257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8" t="s">
        <v>170</v>
      </c>
      <c r="AU525" s="258" t="s">
        <v>166</v>
      </c>
      <c r="AV525" s="14" t="s">
        <v>85</v>
      </c>
      <c r="AW525" s="14" t="s">
        <v>31</v>
      </c>
      <c r="AX525" s="14" t="s">
        <v>75</v>
      </c>
      <c r="AY525" s="258" t="s">
        <v>156</v>
      </c>
    </row>
    <row r="526" s="14" customFormat="1">
      <c r="A526" s="14"/>
      <c r="B526" s="248"/>
      <c r="C526" s="249"/>
      <c r="D526" s="239" t="s">
        <v>170</v>
      </c>
      <c r="E526" s="250" t="s">
        <v>1</v>
      </c>
      <c r="F526" s="251" t="s">
        <v>438</v>
      </c>
      <c r="G526" s="249"/>
      <c r="H526" s="252">
        <v>-28.73</v>
      </c>
      <c r="I526" s="253"/>
      <c r="J526" s="249"/>
      <c r="K526" s="249"/>
      <c r="L526" s="254"/>
      <c r="M526" s="255"/>
      <c r="N526" s="256"/>
      <c r="O526" s="256"/>
      <c r="P526" s="256"/>
      <c r="Q526" s="256"/>
      <c r="R526" s="256"/>
      <c r="S526" s="256"/>
      <c r="T526" s="257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8" t="s">
        <v>170</v>
      </c>
      <c r="AU526" s="258" t="s">
        <v>166</v>
      </c>
      <c r="AV526" s="14" t="s">
        <v>85</v>
      </c>
      <c r="AW526" s="14" t="s">
        <v>31</v>
      </c>
      <c r="AX526" s="14" t="s">
        <v>75</v>
      </c>
      <c r="AY526" s="258" t="s">
        <v>156</v>
      </c>
    </row>
    <row r="527" s="16" customFormat="1">
      <c r="A527" s="16"/>
      <c r="B527" s="270"/>
      <c r="C527" s="271"/>
      <c r="D527" s="239" t="s">
        <v>170</v>
      </c>
      <c r="E527" s="272" t="s">
        <v>1</v>
      </c>
      <c r="F527" s="273" t="s">
        <v>242</v>
      </c>
      <c r="G527" s="271"/>
      <c r="H527" s="274">
        <v>243.71000000000001</v>
      </c>
      <c r="I527" s="275"/>
      <c r="J527" s="271"/>
      <c r="K527" s="271"/>
      <c r="L527" s="276"/>
      <c r="M527" s="277"/>
      <c r="N527" s="278"/>
      <c r="O527" s="278"/>
      <c r="P527" s="278"/>
      <c r="Q527" s="278"/>
      <c r="R527" s="278"/>
      <c r="S527" s="278"/>
      <c r="T527" s="279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T527" s="280" t="s">
        <v>170</v>
      </c>
      <c r="AU527" s="280" t="s">
        <v>166</v>
      </c>
      <c r="AV527" s="16" t="s">
        <v>166</v>
      </c>
      <c r="AW527" s="16" t="s">
        <v>31</v>
      </c>
      <c r="AX527" s="16" t="s">
        <v>75</v>
      </c>
      <c r="AY527" s="280" t="s">
        <v>156</v>
      </c>
    </row>
    <row r="528" s="13" customFormat="1">
      <c r="A528" s="13"/>
      <c r="B528" s="237"/>
      <c r="C528" s="238"/>
      <c r="D528" s="239" t="s">
        <v>170</v>
      </c>
      <c r="E528" s="240" t="s">
        <v>1</v>
      </c>
      <c r="F528" s="241" t="s">
        <v>367</v>
      </c>
      <c r="G528" s="238"/>
      <c r="H528" s="240" t="s">
        <v>1</v>
      </c>
      <c r="I528" s="242"/>
      <c r="J528" s="238"/>
      <c r="K528" s="238"/>
      <c r="L528" s="243"/>
      <c r="M528" s="244"/>
      <c r="N528" s="245"/>
      <c r="O528" s="245"/>
      <c r="P528" s="245"/>
      <c r="Q528" s="245"/>
      <c r="R528" s="245"/>
      <c r="S528" s="245"/>
      <c r="T528" s="24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7" t="s">
        <v>170</v>
      </c>
      <c r="AU528" s="247" t="s">
        <v>166</v>
      </c>
      <c r="AV528" s="13" t="s">
        <v>83</v>
      </c>
      <c r="AW528" s="13" t="s">
        <v>31</v>
      </c>
      <c r="AX528" s="13" t="s">
        <v>75</v>
      </c>
      <c r="AY528" s="247" t="s">
        <v>156</v>
      </c>
    </row>
    <row r="529" s="14" customFormat="1">
      <c r="A529" s="14"/>
      <c r="B529" s="248"/>
      <c r="C529" s="249"/>
      <c r="D529" s="239" t="s">
        <v>170</v>
      </c>
      <c r="E529" s="250" t="s">
        <v>1</v>
      </c>
      <c r="F529" s="251" t="s">
        <v>439</v>
      </c>
      <c r="G529" s="249"/>
      <c r="H529" s="252">
        <v>185.65000000000001</v>
      </c>
      <c r="I529" s="253"/>
      <c r="J529" s="249"/>
      <c r="K529" s="249"/>
      <c r="L529" s="254"/>
      <c r="M529" s="255"/>
      <c r="N529" s="256"/>
      <c r="O529" s="256"/>
      <c r="P529" s="256"/>
      <c r="Q529" s="256"/>
      <c r="R529" s="256"/>
      <c r="S529" s="256"/>
      <c r="T529" s="257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8" t="s">
        <v>170</v>
      </c>
      <c r="AU529" s="258" t="s">
        <v>166</v>
      </c>
      <c r="AV529" s="14" t="s">
        <v>85</v>
      </c>
      <c r="AW529" s="14" t="s">
        <v>31</v>
      </c>
      <c r="AX529" s="14" t="s">
        <v>75</v>
      </c>
      <c r="AY529" s="258" t="s">
        <v>156</v>
      </c>
    </row>
    <row r="530" s="14" customFormat="1">
      <c r="A530" s="14"/>
      <c r="B530" s="248"/>
      <c r="C530" s="249"/>
      <c r="D530" s="239" t="s">
        <v>170</v>
      </c>
      <c r="E530" s="250" t="s">
        <v>1</v>
      </c>
      <c r="F530" s="251" t="s">
        <v>410</v>
      </c>
      <c r="G530" s="249"/>
      <c r="H530" s="252">
        <v>45.100000000000001</v>
      </c>
      <c r="I530" s="253"/>
      <c r="J530" s="249"/>
      <c r="K530" s="249"/>
      <c r="L530" s="254"/>
      <c r="M530" s="255"/>
      <c r="N530" s="256"/>
      <c r="O530" s="256"/>
      <c r="P530" s="256"/>
      <c r="Q530" s="256"/>
      <c r="R530" s="256"/>
      <c r="S530" s="256"/>
      <c r="T530" s="257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8" t="s">
        <v>170</v>
      </c>
      <c r="AU530" s="258" t="s">
        <v>166</v>
      </c>
      <c r="AV530" s="14" t="s">
        <v>85</v>
      </c>
      <c r="AW530" s="14" t="s">
        <v>31</v>
      </c>
      <c r="AX530" s="14" t="s">
        <v>75</v>
      </c>
      <c r="AY530" s="258" t="s">
        <v>156</v>
      </c>
    </row>
    <row r="531" s="14" customFormat="1">
      <c r="A531" s="14"/>
      <c r="B531" s="248"/>
      <c r="C531" s="249"/>
      <c r="D531" s="239" t="s">
        <v>170</v>
      </c>
      <c r="E531" s="250" t="s">
        <v>1</v>
      </c>
      <c r="F531" s="251" t="s">
        <v>407</v>
      </c>
      <c r="G531" s="249"/>
      <c r="H531" s="252">
        <v>25.66</v>
      </c>
      <c r="I531" s="253"/>
      <c r="J531" s="249"/>
      <c r="K531" s="249"/>
      <c r="L531" s="254"/>
      <c r="M531" s="255"/>
      <c r="N531" s="256"/>
      <c r="O531" s="256"/>
      <c r="P531" s="256"/>
      <c r="Q531" s="256"/>
      <c r="R531" s="256"/>
      <c r="S531" s="256"/>
      <c r="T531" s="257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8" t="s">
        <v>170</v>
      </c>
      <c r="AU531" s="258" t="s">
        <v>166</v>
      </c>
      <c r="AV531" s="14" t="s">
        <v>85</v>
      </c>
      <c r="AW531" s="14" t="s">
        <v>31</v>
      </c>
      <c r="AX531" s="14" t="s">
        <v>75</v>
      </c>
      <c r="AY531" s="258" t="s">
        <v>156</v>
      </c>
    </row>
    <row r="532" s="14" customFormat="1">
      <c r="A532" s="14"/>
      <c r="B532" s="248"/>
      <c r="C532" s="249"/>
      <c r="D532" s="239" t="s">
        <v>170</v>
      </c>
      <c r="E532" s="250" t="s">
        <v>1</v>
      </c>
      <c r="F532" s="251" t="s">
        <v>440</v>
      </c>
      <c r="G532" s="249"/>
      <c r="H532" s="252">
        <v>-4.5</v>
      </c>
      <c r="I532" s="253"/>
      <c r="J532" s="249"/>
      <c r="K532" s="249"/>
      <c r="L532" s="254"/>
      <c r="M532" s="255"/>
      <c r="N532" s="256"/>
      <c r="O532" s="256"/>
      <c r="P532" s="256"/>
      <c r="Q532" s="256"/>
      <c r="R532" s="256"/>
      <c r="S532" s="256"/>
      <c r="T532" s="257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8" t="s">
        <v>170</v>
      </c>
      <c r="AU532" s="258" t="s">
        <v>166</v>
      </c>
      <c r="AV532" s="14" t="s">
        <v>85</v>
      </c>
      <c r="AW532" s="14" t="s">
        <v>31</v>
      </c>
      <c r="AX532" s="14" t="s">
        <v>75</v>
      </c>
      <c r="AY532" s="258" t="s">
        <v>156</v>
      </c>
    </row>
    <row r="533" s="16" customFormat="1">
      <c r="A533" s="16"/>
      <c r="B533" s="270"/>
      <c r="C533" s="271"/>
      <c r="D533" s="239" t="s">
        <v>170</v>
      </c>
      <c r="E533" s="272" t="s">
        <v>1</v>
      </c>
      <c r="F533" s="273" t="s">
        <v>242</v>
      </c>
      <c r="G533" s="271"/>
      <c r="H533" s="274">
        <v>251.91</v>
      </c>
      <c r="I533" s="275"/>
      <c r="J533" s="271"/>
      <c r="K533" s="271"/>
      <c r="L533" s="276"/>
      <c r="M533" s="277"/>
      <c r="N533" s="278"/>
      <c r="O533" s="278"/>
      <c r="P533" s="278"/>
      <c r="Q533" s="278"/>
      <c r="R533" s="278"/>
      <c r="S533" s="278"/>
      <c r="T533" s="279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T533" s="280" t="s">
        <v>170</v>
      </c>
      <c r="AU533" s="280" t="s">
        <v>166</v>
      </c>
      <c r="AV533" s="16" t="s">
        <v>166</v>
      </c>
      <c r="AW533" s="16" t="s">
        <v>31</v>
      </c>
      <c r="AX533" s="16" t="s">
        <v>75</v>
      </c>
      <c r="AY533" s="280" t="s">
        <v>156</v>
      </c>
    </row>
    <row r="534" s="13" customFormat="1">
      <c r="A534" s="13"/>
      <c r="B534" s="237"/>
      <c r="C534" s="238"/>
      <c r="D534" s="239" t="s">
        <v>170</v>
      </c>
      <c r="E534" s="240" t="s">
        <v>1</v>
      </c>
      <c r="F534" s="241" t="s">
        <v>369</v>
      </c>
      <c r="G534" s="238"/>
      <c r="H534" s="240" t="s">
        <v>1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7" t="s">
        <v>170</v>
      </c>
      <c r="AU534" s="247" t="s">
        <v>166</v>
      </c>
      <c r="AV534" s="13" t="s">
        <v>83</v>
      </c>
      <c r="AW534" s="13" t="s">
        <v>31</v>
      </c>
      <c r="AX534" s="13" t="s">
        <v>75</v>
      </c>
      <c r="AY534" s="247" t="s">
        <v>156</v>
      </c>
    </row>
    <row r="535" s="14" customFormat="1">
      <c r="A535" s="14"/>
      <c r="B535" s="248"/>
      <c r="C535" s="249"/>
      <c r="D535" s="239" t="s">
        <v>170</v>
      </c>
      <c r="E535" s="250" t="s">
        <v>1</v>
      </c>
      <c r="F535" s="251" t="s">
        <v>441</v>
      </c>
      <c r="G535" s="249"/>
      <c r="H535" s="252">
        <v>414.61000000000001</v>
      </c>
      <c r="I535" s="253"/>
      <c r="J535" s="249"/>
      <c r="K535" s="249"/>
      <c r="L535" s="254"/>
      <c r="M535" s="255"/>
      <c r="N535" s="256"/>
      <c r="O535" s="256"/>
      <c r="P535" s="256"/>
      <c r="Q535" s="256"/>
      <c r="R535" s="256"/>
      <c r="S535" s="256"/>
      <c r="T535" s="257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8" t="s">
        <v>170</v>
      </c>
      <c r="AU535" s="258" t="s">
        <v>166</v>
      </c>
      <c r="AV535" s="14" t="s">
        <v>85</v>
      </c>
      <c r="AW535" s="14" t="s">
        <v>31</v>
      </c>
      <c r="AX535" s="14" t="s">
        <v>75</v>
      </c>
      <c r="AY535" s="258" t="s">
        <v>156</v>
      </c>
    </row>
    <row r="536" s="14" customFormat="1">
      <c r="A536" s="14"/>
      <c r="B536" s="248"/>
      <c r="C536" s="249"/>
      <c r="D536" s="239" t="s">
        <v>170</v>
      </c>
      <c r="E536" s="250" t="s">
        <v>1</v>
      </c>
      <c r="F536" s="251" t="s">
        <v>442</v>
      </c>
      <c r="G536" s="249"/>
      <c r="H536" s="252">
        <v>-144.26599999999999</v>
      </c>
      <c r="I536" s="253"/>
      <c r="J536" s="249"/>
      <c r="K536" s="249"/>
      <c r="L536" s="254"/>
      <c r="M536" s="255"/>
      <c r="N536" s="256"/>
      <c r="O536" s="256"/>
      <c r="P536" s="256"/>
      <c r="Q536" s="256"/>
      <c r="R536" s="256"/>
      <c r="S536" s="256"/>
      <c r="T536" s="257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8" t="s">
        <v>170</v>
      </c>
      <c r="AU536" s="258" t="s">
        <v>166</v>
      </c>
      <c r="AV536" s="14" t="s">
        <v>85</v>
      </c>
      <c r="AW536" s="14" t="s">
        <v>31</v>
      </c>
      <c r="AX536" s="14" t="s">
        <v>75</v>
      </c>
      <c r="AY536" s="258" t="s">
        <v>156</v>
      </c>
    </row>
    <row r="537" s="16" customFormat="1">
      <c r="A537" s="16"/>
      <c r="B537" s="270"/>
      <c r="C537" s="271"/>
      <c r="D537" s="239" t="s">
        <v>170</v>
      </c>
      <c r="E537" s="272" t="s">
        <v>1</v>
      </c>
      <c r="F537" s="273" t="s">
        <v>242</v>
      </c>
      <c r="G537" s="271"/>
      <c r="H537" s="274">
        <v>270.34399999999999</v>
      </c>
      <c r="I537" s="275"/>
      <c r="J537" s="271"/>
      <c r="K537" s="271"/>
      <c r="L537" s="276"/>
      <c r="M537" s="277"/>
      <c r="N537" s="278"/>
      <c r="O537" s="278"/>
      <c r="P537" s="278"/>
      <c r="Q537" s="278"/>
      <c r="R537" s="278"/>
      <c r="S537" s="278"/>
      <c r="T537" s="279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T537" s="280" t="s">
        <v>170</v>
      </c>
      <c r="AU537" s="280" t="s">
        <v>166</v>
      </c>
      <c r="AV537" s="16" t="s">
        <v>166</v>
      </c>
      <c r="AW537" s="16" t="s">
        <v>31</v>
      </c>
      <c r="AX537" s="16" t="s">
        <v>75</v>
      </c>
      <c r="AY537" s="280" t="s">
        <v>156</v>
      </c>
    </row>
    <row r="538" s="13" customFormat="1">
      <c r="A538" s="13"/>
      <c r="B538" s="237"/>
      <c r="C538" s="238"/>
      <c r="D538" s="239" t="s">
        <v>170</v>
      </c>
      <c r="E538" s="240" t="s">
        <v>1</v>
      </c>
      <c r="F538" s="241" t="s">
        <v>371</v>
      </c>
      <c r="G538" s="238"/>
      <c r="H538" s="240" t="s">
        <v>1</v>
      </c>
      <c r="I538" s="242"/>
      <c r="J538" s="238"/>
      <c r="K538" s="238"/>
      <c r="L538" s="243"/>
      <c r="M538" s="244"/>
      <c r="N538" s="245"/>
      <c r="O538" s="245"/>
      <c r="P538" s="245"/>
      <c r="Q538" s="245"/>
      <c r="R538" s="245"/>
      <c r="S538" s="245"/>
      <c r="T538" s="24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7" t="s">
        <v>170</v>
      </c>
      <c r="AU538" s="247" t="s">
        <v>166</v>
      </c>
      <c r="AV538" s="13" t="s">
        <v>83</v>
      </c>
      <c r="AW538" s="13" t="s">
        <v>31</v>
      </c>
      <c r="AX538" s="13" t="s">
        <v>75</v>
      </c>
      <c r="AY538" s="247" t="s">
        <v>156</v>
      </c>
    </row>
    <row r="539" s="14" customFormat="1">
      <c r="A539" s="14"/>
      <c r="B539" s="248"/>
      <c r="C539" s="249"/>
      <c r="D539" s="239" t="s">
        <v>170</v>
      </c>
      <c r="E539" s="250" t="s">
        <v>1</v>
      </c>
      <c r="F539" s="251" t="s">
        <v>441</v>
      </c>
      <c r="G539" s="249"/>
      <c r="H539" s="252">
        <v>414.61000000000001</v>
      </c>
      <c r="I539" s="253"/>
      <c r="J539" s="249"/>
      <c r="K539" s="249"/>
      <c r="L539" s="254"/>
      <c r="M539" s="255"/>
      <c r="N539" s="256"/>
      <c r="O539" s="256"/>
      <c r="P539" s="256"/>
      <c r="Q539" s="256"/>
      <c r="R539" s="256"/>
      <c r="S539" s="256"/>
      <c r="T539" s="257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8" t="s">
        <v>170</v>
      </c>
      <c r="AU539" s="258" t="s">
        <v>166</v>
      </c>
      <c r="AV539" s="14" t="s">
        <v>85</v>
      </c>
      <c r="AW539" s="14" t="s">
        <v>31</v>
      </c>
      <c r="AX539" s="14" t="s">
        <v>75</v>
      </c>
      <c r="AY539" s="258" t="s">
        <v>156</v>
      </c>
    </row>
    <row r="540" s="14" customFormat="1">
      <c r="A540" s="14"/>
      <c r="B540" s="248"/>
      <c r="C540" s="249"/>
      <c r="D540" s="239" t="s">
        <v>170</v>
      </c>
      <c r="E540" s="250" t="s">
        <v>1</v>
      </c>
      <c r="F540" s="251" t="s">
        <v>460</v>
      </c>
      <c r="G540" s="249"/>
      <c r="H540" s="252">
        <v>-115.755</v>
      </c>
      <c r="I540" s="253"/>
      <c r="J540" s="249"/>
      <c r="K540" s="249"/>
      <c r="L540" s="254"/>
      <c r="M540" s="255"/>
      <c r="N540" s="256"/>
      <c r="O540" s="256"/>
      <c r="P540" s="256"/>
      <c r="Q540" s="256"/>
      <c r="R540" s="256"/>
      <c r="S540" s="256"/>
      <c r="T540" s="257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8" t="s">
        <v>170</v>
      </c>
      <c r="AU540" s="258" t="s">
        <v>166</v>
      </c>
      <c r="AV540" s="14" t="s">
        <v>85</v>
      </c>
      <c r="AW540" s="14" t="s">
        <v>31</v>
      </c>
      <c r="AX540" s="14" t="s">
        <v>75</v>
      </c>
      <c r="AY540" s="258" t="s">
        <v>156</v>
      </c>
    </row>
    <row r="541" s="16" customFormat="1">
      <c r="A541" s="16"/>
      <c r="B541" s="270"/>
      <c r="C541" s="271"/>
      <c r="D541" s="239" t="s">
        <v>170</v>
      </c>
      <c r="E541" s="272" t="s">
        <v>1</v>
      </c>
      <c r="F541" s="273" t="s">
        <v>242</v>
      </c>
      <c r="G541" s="271"/>
      <c r="H541" s="274">
        <v>298.85500000000002</v>
      </c>
      <c r="I541" s="275"/>
      <c r="J541" s="271"/>
      <c r="K541" s="271"/>
      <c r="L541" s="276"/>
      <c r="M541" s="277"/>
      <c r="N541" s="278"/>
      <c r="O541" s="278"/>
      <c r="P541" s="278"/>
      <c r="Q541" s="278"/>
      <c r="R541" s="278"/>
      <c r="S541" s="278"/>
      <c r="T541" s="279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T541" s="280" t="s">
        <v>170</v>
      </c>
      <c r="AU541" s="280" t="s">
        <v>166</v>
      </c>
      <c r="AV541" s="16" t="s">
        <v>166</v>
      </c>
      <c r="AW541" s="16" t="s">
        <v>31</v>
      </c>
      <c r="AX541" s="16" t="s">
        <v>75</v>
      </c>
      <c r="AY541" s="280" t="s">
        <v>156</v>
      </c>
    </row>
    <row r="542" s="15" customFormat="1">
      <c r="A542" s="15"/>
      <c r="B542" s="259"/>
      <c r="C542" s="260"/>
      <c r="D542" s="239" t="s">
        <v>170</v>
      </c>
      <c r="E542" s="261" t="s">
        <v>1</v>
      </c>
      <c r="F542" s="262" t="s">
        <v>176</v>
      </c>
      <c r="G542" s="260"/>
      <c r="H542" s="263">
        <v>1064.819</v>
      </c>
      <c r="I542" s="264"/>
      <c r="J542" s="260"/>
      <c r="K542" s="260"/>
      <c r="L542" s="265"/>
      <c r="M542" s="266"/>
      <c r="N542" s="267"/>
      <c r="O542" s="267"/>
      <c r="P542" s="267"/>
      <c r="Q542" s="267"/>
      <c r="R542" s="267"/>
      <c r="S542" s="267"/>
      <c r="T542" s="268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9" t="s">
        <v>170</v>
      </c>
      <c r="AU542" s="269" t="s">
        <v>166</v>
      </c>
      <c r="AV542" s="15" t="s">
        <v>165</v>
      </c>
      <c r="AW542" s="15" t="s">
        <v>31</v>
      </c>
      <c r="AX542" s="15" t="s">
        <v>83</v>
      </c>
      <c r="AY542" s="269" t="s">
        <v>156</v>
      </c>
    </row>
    <row r="543" s="2" customFormat="1" ht="26.4" customHeight="1">
      <c r="A543" s="39"/>
      <c r="B543" s="40"/>
      <c r="C543" s="281" t="s">
        <v>461</v>
      </c>
      <c r="D543" s="281" t="s">
        <v>289</v>
      </c>
      <c r="E543" s="282" t="s">
        <v>428</v>
      </c>
      <c r="F543" s="283" t="s">
        <v>429</v>
      </c>
      <c r="G543" s="284" t="s">
        <v>163</v>
      </c>
      <c r="H543" s="285">
        <v>1118.06</v>
      </c>
      <c r="I543" s="286"/>
      <c r="J543" s="287">
        <f>ROUND(I543*H543,2)</f>
        <v>0</v>
      </c>
      <c r="K543" s="283" t="s">
        <v>164</v>
      </c>
      <c r="L543" s="288"/>
      <c r="M543" s="289" t="s">
        <v>1</v>
      </c>
      <c r="N543" s="290" t="s">
        <v>40</v>
      </c>
      <c r="O543" s="92"/>
      <c r="P543" s="228">
        <f>O543*H543</f>
        <v>0</v>
      </c>
      <c r="Q543" s="228">
        <v>0.028000000000000001</v>
      </c>
      <c r="R543" s="228">
        <f>Q543*H543</f>
        <v>31.305679999999999</v>
      </c>
      <c r="S543" s="228">
        <v>0</v>
      </c>
      <c r="T543" s="229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0" t="s">
        <v>219</v>
      </c>
      <c r="AT543" s="230" t="s">
        <v>289</v>
      </c>
      <c r="AU543" s="230" t="s">
        <v>166</v>
      </c>
      <c r="AY543" s="18" t="s">
        <v>156</v>
      </c>
      <c r="BE543" s="231">
        <f>IF(N543="základní",J543,0)</f>
        <v>0</v>
      </c>
      <c r="BF543" s="231">
        <f>IF(N543="snížená",J543,0)</f>
        <v>0</v>
      </c>
      <c r="BG543" s="231">
        <f>IF(N543="zákl. přenesená",J543,0)</f>
        <v>0</v>
      </c>
      <c r="BH543" s="231">
        <f>IF(N543="sníž. přenesená",J543,0)</f>
        <v>0</v>
      </c>
      <c r="BI543" s="231">
        <f>IF(N543="nulová",J543,0)</f>
        <v>0</v>
      </c>
      <c r="BJ543" s="18" t="s">
        <v>83</v>
      </c>
      <c r="BK543" s="231">
        <f>ROUND(I543*H543,2)</f>
        <v>0</v>
      </c>
      <c r="BL543" s="18" t="s">
        <v>165</v>
      </c>
      <c r="BM543" s="230" t="s">
        <v>462</v>
      </c>
    </row>
    <row r="544" s="14" customFormat="1">
      <c r="A544" s="14"/>
      <c r="B544" s="248"/>
      <c r="C544" s="249"/>
      <c r="D544" s="239" t="s">
        <v>170</v>
      </c>
      <c r="E544" s="249"/>
      <c r="F544" s="251" t="s">
        <v>463</v>
      </c>
      <c r="G544" s="249"/>
      <c r="H544" s="252">
        <v>1118.06</v>
      </c>
      <c r="I544" s="253"/>
      <c r="J544" s="249"/>
      <c r="K544" s="249"/>
      <c r="L544" s="254"/>
      <c r="M544" s="255"/>
      <c r="N544" s="256"/>
      <c r="O544" s="256"/>
      <c r="P544" s="256"/>
      <c r="Q544" s="256"/>
      <c r="R544" s="256"/>
      <c r="S544" s="256"/>
      <c r="T544" s="257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8" t="s">
        <v>170</v>
      </c>
      <c r="AU544" s="258" t="s">
        <v>166</v>
      </c>
      <c r="AV544" s="14" t="s">
        <v>85</v>
      </c>
      <c r="AW544" s="14" t="s">
        <v>4</v>
      </c>
      <c r="AX544" s="14" t="s">
        <v>83</v>
      </c>
      <c r="AY544" s="258" t="s">
        <v>156</v>
      </c>
    </row>
    <row r="545" s="2" customFormat="1" ht="40.8" customHeight="1">
      <c r="A545" s="39"/>
      <c r="B545" s="40"/>
      <c r="C545" s="219" t="s">
        <v>464</v>
      </c>
      <c r="D545" s="219" t="s">
        <v>160</v>
      </c>
      <c r="E545" s="220" t="s">
        <v>465</v>
      </c>
      <c r="F545" s="221" t="s">
        <v>466</v>
      </c>
      <c r="G545" s="222" t="s">
        <v>358</v>
      </c>
      <c r="H545" s="223">
        <v>95.269000000000005</v>
      </c>
      <c r="I545" s="224"/>
      <c r="J545" s="225">
        <f>ROUND(I545*H545,2)</f>
        <v>0</v>
      </c>
      <c r="K545" s="221" t="s">
        <v>164</v>
      </c>
      <c r="L545" s="45"/>
      <c r="M545" s="226" t="s">
        <v>1</v>
      </c>
      <c r="N545" s="227" t="s">
        <v>40</v>
      </c>
      <c r="O545" s="92"/>
      <c r="P545" s="228">
        <f>O545*H545</f>
        <v>0</v>
      </c>
      <c r="Q545" s="228">
        <v>0.0017600000000000001</v>
      </c>
      <c r="R545" s="228">
        <f>Q545*H545</f>
        <v>0.16767344000000001</v>
      </c>
      <c r="S545" s="228">
        <v>0</v>
      </c>
      <c r="T545" s="229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0" t="s">
        <v>165</v>
      </c>
      <c r="AT545" s="230" t="s">
        <v>160</v>
      </c>
      <c r="AU545" s="230" t="s">
        <v>166</v>
      </c>
      <c r="AY545" s="18" t="s">
        <v>156</v>
      </c>
      <c r="BE545" s="231">
        <f>IF(N545="základní",J545,0)</f>
        <v>0</v>
      </c>
      <c r="BF545" s="231">
        <f>IF(N545="snížená",J545,0)</f>
        <v>0</v>
      </c>
      <c r="BG545" s="231">
        <f>IF(N545="zákl. přenesená",J545,0)</f>
        <v>0</v>
      </c>
      <c r="BH545" s="231">
        <f>IF(N545="sníž. přenesená",J545,0)</f>
        <v>0</v>
      </c>
      <c r="BI545" s="231">
        <f>IF(N545="nulová",J545,0)</f>
        <v>0</v>
      </c>
      <c r="BJ545" s="18" t="s">
        <v>83</v>
      </c>
      <c r="BK545" s="231">
        <f>ROUND(I545*H545,2)</f>
        <v>0</v>
      </c>
      <c r="BL545" s="18" t="s">
        <v>165</v>
      </c>
      <c r="BM545" s="230" t="s">
        <v>467</v>
      </c>
    </row>
    <row r="546" s="2" customFormat="1">
      <c r="A546" s="39"/>
      <c r="B546" s="40"/>
      <c r="C546" s="41"/>
      <c r="D546" s="232" t="s">
        <v>168</v>
      </c>
      <c r="E546" s="41"/>
      <c r="F546" s="233" t="s">
        <v>468</v>
      </c>
      <c r="G546" s="41"/>
      <c r="H546" s="41"/>
      <c r="I546" s="234"/>
      <c r="J546" s="41"/>
      <c r="K546" s="41"/>
      <c r="L546" s="45"/>
      <c r="M546" s="235"/>
      <c r="N546" s="236"/>
      <c r="O546" s="92"/>
      <c r="P546" s="92"/>
      <c r="Q546" s="92"/>
      <c r="R546" s="92"/>
      <c r="S546" s="92"/>
      <c r="T546" s="93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168</v>
      </c>
      <c r="AU546" s="18" t="s">
        <v>166</v>
      </c>
    </row>
    <row r="547" s="2" customFormat="1" ht="26.4" customHeight="1">
      <c r="A547" s="39"/>
      <c r="B547" s="40"/>
      <c r="C547" s="281" t="s">
        <v>469</v>
      </c>
      <c r="D547" s="281" t="s">
        <v>289</v>
      </c>
      <c r="E547" s="282" t="s">
        <v>470</v>
      </c>
      <c r="F547" s="283" t="s">
        <v>471</v>
      </c>
      <c r="G547" s="284" t="s">
        <v>163</v>
      </c>
      <c r="H547" s="285">
        <v>95.269000000000005</v>
      </c>
      <c r="I547" s="286"/>
      <c r="J547" s="287">
        <f>ROUND(I547*H547,2)</f>
        <v>0</v>
      </c>
      <c r="K547" s="283" t="s">
        <v>164</v>
      </c>
      <c r="L547" s="288"/>
      <c r="M547" s="289" t="s">
        <v>1</v>
      </c>
      <c r="N547" s="290" t="s">
        <v>40</v>
      </c>
      <c r="O547" s="92"/>
      <c r="P547" s="228">
        <f>O547*H547</f>
        <v>0</v>
      </c>
      <c r="Q547" s="228">
        <v>0.00089999999999999998</v>
      </c>
      <c r="R547" s="228">
        <f>Q547*H547</f>
        <v>0.085742100000000002</v>
      </c>
      <c r="S547" s="228">
        <v>0</v>
      </c>
      <c r="T547" s="229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0" t="s">
        <v>219</v>
      </c>
      <c r="AT547" s="230" t="s">
        <v>289</v>
      </c>
      <c r="AU547" s="230" t="s">
        <v>166</v>
      </c>
      <c r="AY547" s="18" t="s">
        <v>156</v>
      </c>
      <c r="BE547" s="231">
        <f>IF(N547="základní",J547,0)</f>
        <v>0</v>
      </c>
      <c r="BF547" s="231">
        <f>IF(N547="snížená",J547,0)</f>
        <v>0</v>
      </c>
      <c r="BG547" s="231">
        <f>IF(N547="zákl. přenesená",J547,0)</f>
        <v>0</v>
      </c>
      <c r="BH547" s="231">
        <f>IF(N547="sníž. přenesená",J547,0)</f>
        <v>0</v>
      </c>
      <c r="BI547" s="231">
        <f>IF(N547="nulová",J547,0)</f>
        <v>0</v>
      </c>
      <c r="BJ547" s="18" t="s">
        <v>83</v>
      </c>
      <c r="BK547" s="231">
        <f>ROUND(I547*H547,2)</f>
        <v>0</v>
      </c>
      <c r="BL547" s="18" t="s">
        <v>165</v>
      </c>
      <c r="BM547" s="230" t="s">
        <v>472</v>
      </c>
    </row>
    <row r="548" s="13" customFormat="1">
      <c r="A548" s="13"/>
      <c r="B548" s="237"/>
      <c r="C548" s="238"/>
      <c r="D548" s="239" t="s">
        <v>170</v>
      </c>
      <c r="E548" s="240" t="s">
        <v>1</v>
      </c>
      <c r="F548" s="241" t="s">
        <v>171</v>
      </c>
      <c r="G548" s="238"/>
      <c r="H548" s="240" t="s">
        <v>1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7" t="s">
        <v>170</v>
      </c>
      <c r="AU548" s="247" t="s">
        <v>166</v>
      </c>
      <c r="AV548" s="13" t="s">
        <v>83</v>
      </c>
      <c r="AW548" s="13" t="s">
        <v>31</v>
      </c>
      <c r="AX548" s="13" t="s">
        <v>75</v>
      </c>
      <c r="AY548" s="247" t="s">
        <v>156</v>
      </c>
    </row>
    <row r="549" s="13" customFormat="1">
      <c r="A549" s="13"/>
      <c r="B549" s="237"/>
      <c r="C549" s="238"/>
      <c r="D549" s="239" t="s">
        <v>170</v>
      </c>
      <c r="E549" s="240" t="s">
        <v>1</v>
      </c>
      <c r="F549" s="241" t="s">
        <v>172</v>
      </c>
      <c r="G549" s="238"/>
      <c r="H549" s="240" t="s">
        <v>1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7" t="s">
        <v>170</v>
      </c>
      <c r="AU549" s="247" t="s">
        <v>166</v>
      </c>
      <c r="AV549" s="13" t="s">
        <v>83</v>
      </c>
      <c r="AW549" s="13" t="s">
        <v>31</v>
      </c>
      <c r="AX549" s="13" t="s">
        <v>75</v>
      </c>
      <c r="AY549" s="247" t="s">
        <v>156</v>
      </c>
    </row>
    <row r="550" s="13" customFormat="1">
      <c r="A550" s="13"/>
      <c r="B550" s="237"/>
      <c r="C550" s="238"/>
      <c r="D550" s="239" t="s">
        <v>170</v>
      </c>
      <c r="E550" s="240" t="s">
        <v>1</v>
      </c>
      <c r="F550" s="241" t="s">
        <v>173</v>
      </c>
      <c r="G550" s="238"/>
      <c r="H550" s="240" t="s">
        <v>1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7" t="s">
        <v>170</v>
      </c>
      <c r="AU550" s="247" t="s">
        <v>166</v>
      </c>
      <c r="AV550" s="13" t="s">
        <v>83</v>
      </c>
      <c r="AW550" s="13" t="s">
        <v>31</v>
      </c>
      <c r="AX550" s="13" t="s">
        <v>75</v>
      </c>
      <c r="AY550" s="247" t="s">
        <v>156</v>
      </c>
    </row>
    <row r="551" s="13" customFormat="1">
      <c r="A551" s="13"/>
      <c r="B551" s="237"/>
      <c r="C551" s="238"/>
      <c r="D551" s="239" t="s">
        <v>170</v>
      </c>
      <c r="E551" s="240" t="s">
        <v>1</v>
      </c>
      <c r="F551" s="241" t="s">
        <v>365</v>
      </c>
      <c r="G551" s="238"/>
      <c r="H551" s="240" t="s">
        <v>1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7" t="s">
        <v>170</v>
      </c>
      <c r="AU551" s="247" t="s">
        <v>166</v>
      </c>
      <c r="AV551" s="13" t="s">
        <v>83</v>
      </c>
      <c r="AW551" s="13" t="s">
        <v>31</v>
      </c>
      <c r="AX551" s="13" t="s">
        <v>75</v>
      </c>
      <c r="AY551" s="247" t="s">
        <v>156</v>
      </c>
    </row>
    <row r="552" s="14" customFormat="1">
      <c r="A552" s="14"/>
      <c r="B552" s="248"/>
      <c r="C552" s="249"/>
      <c r="D552" s="239" t="s">
        <v>170</v>
      </c>
      <c r="E552" s="250" t="s">
        <v>1</v>
      </c>
      <c r="F552" s="251" t="s">
        <v>473</v>
      </c>
      <c r="G552" s="249"/>
      <c r="H552" s="252">
        <v>12.852</v>
      </c>
      <c r="I552" s="253"/>
      <c r="J552" s="249"/>
      <c r="K552" s="249"/>
      <c r="L552" s="254"/>
      <c r="M552" s="255"/>
      <c r="N552" s="256"/>
      <c r="O552" s="256"/>
      <c r="P552" s="256"/>
      <c r="Q552" s="256"/>
      <c r="R552" s="256"/>
      <c r="S552" s="256"/>
      <c r="T552" s="257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8" t="s">
        <v>170</v>
      </c>
      <c r="AU552" s="258" t="s">
        <v>166</v>
      </c>
      <c r="AV552" s="14" t="s">
        <v>85</v>
      </c>
      <c r="AW552" s="14" t="s">
        <v>31</v>
      </c>
      <c r="AX552" s="14" t="s">
        <v>75</v>
      </c>
      <c r="AY552" s="258" t="s">
        <v>156</v>
      </c>
    </row>
    <row r="553" s="13" customFormat="1">
      <c r="A553" s="13"/>
      <c r="B553" s="237"/>
      <c r="C553" s="238"/>
      <c r="D553" s="239" t="s">
        <v>170</v>
      </c>
      <c r="E553" s="240" t="s">
        <v>1</v>
      </c>
      <c r="F553" s="241" t="s">
        <v>367</v>
      </c>
      <c r="G553" s="238"/>
      <c r="H553" s="240" t="s">
        <v>1</v>
      </c>
      <c r="I553" s="242"/>
      <c r="J553" s="238"/>
      <c r="K553" s="238"/>
      <c r="L553" s="243"/>
      <c r="M553" s="244"/>
      <c r="N553" s="245"/>
      <c r="O553" s="245"/>
      <c r="P553" s="245"/>
      <c r="Q553" s="245"/>
      <c r="R553" s="245"/>
      <c r="S553" s="245"/>
      <c r="T553" s="24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7" t="s">
        <v>170</v>
      </c>
      <c r="AU553" s="247" t="s">
        <v>166</v>
      </c>
      <c r="AV553" s="13" t="s">
        <v>83</v>
      </c>
      <c r="AW553" s="13" t="s">
        <v>31</v>
      </c>
      <c r="AX553" s="13" t="s">
        <v>75</v>
      </c>
      <c r="AY553" s="247" t="s">
        <v>156</v>
      </c>
    </row>
    <row r="554" s="14" customFormat="1">
      <c r="A554" s="14"/>
      <c r="B554" s="248"/>
      <c r="C554" s="249"/>
      <c r="D554" s="239" t="s">
        <v>170</v>
      </c>
      <c r="E554" s="250" t="s">
        <v>1</v>
      </c>
      <c r="F554" s="251" t="s">
        <v>474</v>
      </c>
      <c r="G554" s="249"/>
      <c r="H554" s="252">
        <v>2.1600000000000001</v>
      </c>
      <c r="I554" s="253"/>
      <c r="J554" s="249"/>
      <c r="K554" s="249"/>
      <c r="L554" s="254"/>
      <c r="M554" s="255"/>
      <c r="N554" s="256"/>
      <c r="O554" s="256"/>
      <c r="P554" s="256"/>
      <c r="Q554" s="256"/>
      <c r="R554" s="256"/>
      <c r="S554" s="256"/>
      <c r="T554" s="257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8" t="s">
        <v>170</v>
      </c>
      <c r="AU554" s="258" t="s">
        <v>166</v>
      </c>
      <c r="AV554" s="14" t="s">
        <v>85</v>
      </c>
      <c r="AW554" s="14" t="s">
        <v>31</v>
      </c>
      <c r="AX554" s="14" t="s">
        <v>75</v>
      </c>
      <c r="AY554" s="258" t="s">
        <v>156</v>
      </c>
    </row>
    <row r="555" s="13" customFormat="1">
      <c r="A555" s="13"/>
      <c r="B555" s="237"/>
      <c r="C555" s="238"/>
      <c r="D555" s="239" t="s">
        <v>170</v>
      </c>
      <c r="E555" s="240" t="s">
        <v>1</v>
      </c>
      <c r="F555" s="241" t="s">
        <v>369</v>
      </c>
      <c r="G555" s="238"/>
      <c r="H555" s="240" t="s">
        <v>1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6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7" t="s">
        <v>170</v>
      </c>
      <c r="AU555" s="247" t="s">
        <v>166</v>
      </c>
      <c r="AV555" s="13" t="s">
        <v>83</v>
      </c>
      <c r="AW555" s="13" t="s">
        <v>31</v>
      </c>
      <c r="AX555" s="13" t="s">
        <v>75</v>
      </c>
      <c r="AY555" s="247" t="s">
        <v>156</v>
      </c>
    </row>
    <row r="556" s="14" customFormat="1">
      <c r="A556" s="14"/>
      <c r="B556" s="248"/>
      <c r="C556" s="249"/>
      <c r="D556" s="239" t="s">
        <v>170</v>
      </c>
      <c r="E556" s="250" t="s">
        <v>1</v>
      </c>
      <c r="F556" s="251" t="s">
        <v>475</v>
      </c>
      <c r="G556" s="249"/>
      <c r="H556" s="252">
        <v>48.658000000000001</v>
      </c>
      <c r="I556" s="253"/>
      <c r="J556" s="249"/>
      <c r="K556" s="249"/>
      <c r="L556" s="254"/>
      <c r="M556" s="255"/>
      <c r="N556" s="256"/>
      <c r="O556" s="256"/>
      <c r="P556" s="256"/>
      <c r="Q556" s="256"/>
      <c r="R556" s="256"/>
      <c r="S556" s="256"/>
      <c r="T556" s="257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8" t="s">
        <v>170</v>
      </c>
      <c r="AU556" s="258" t="s">
        <v>166</v>
      </c>
      <c r="AV556" s="14" t="s">
        <v>85</v>
      </c>
      <c r="AW556" s="14" t="s">
        <v>31</v>
      </c>
      <c r="AX556" s="14" t="s">
        <v>75</v>
      </c>
      <c r="AY556" s="258" t="s">
        <v>156</v>
      </c>
    </row>
    <row r="557" s="13" customFormat="1">
      <c r="A557" s="13"/>
      <c r="B557" s="237"/>
      <c r="C557" s="238"/>
      <c r="D557" s="239" t="s">
        <v>170</v>
      </c>
      <c r="E557" s="240" t="s">
        <v>1</v>
      </c>
      <c r="F557" s="241" t="s">
        <v>371</v>
      </c>
      <c r="G557" s="238"/>
      <c r="H557" s="240" t="s">
        <v>1</v>
      </c>
      <c r="I557" s="242"/>
      <c r="J557" s="238"/>
      <c r="K557" s="238"/>
      <c r="L557" s="243"/>
      <c r="M557" s="244"/>
      <c r="N557" s="245"/>
      <c r="O557" s="245"/>
      <c r="P557" s="245"/>
      <c r="Q557" s="245"/>
      <c r="R557" s="245"/>
      <c r="S557" s="245"/>
      <c r="T557" s="24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7" t="s">
        <v>170</v>
      </c>
      <c r="AU557" s="247" t="s">
        <v>166</v>
      </c>
      <c r="AV557" s="13" t="s">
        <v>83</v>
      </c>
      <c r="AW557" s="13" t="s">
        <v>31</v>
      </c>
      <c r="AX557" s="13" t="s">
        <v>75</v>
      </c>
      <c r="AY557" s="247" t="s">
        <v>156</v>
      </c>
    </row>
    <row r="558" s="14" customFormat="1">
      <c r="A558" s="14"/>
      <c r="B558" s="248"/>
      <c r="C558" s="249"/>
      <c r="D558" s="239" t="s">
        <v>170</v>
      </c>
      <c r="E558" s="250" t="s">
        <v>1</v>
      </c>
      <c r="F558" s="251" t="s">
        <v>476</v>
      </c>
      <c r="G558" s="249"/>
      <c r="H558" s="252">
        <v>31.599</v>
      </c>
      <c r="I558" s="253"/>
      <c r="J558" s="249"/>
      <c r="K558" s="249"/>
      <c r="L558" s="254"/>
      <c r="M558" s="255"/>
      <c r="N558" s="256"/>
      <c r="O558" s="256"/>
      <c r="P558" s="256"/>
      <c r="Q558" s="256"/>
      <c r="R558" s="256"/>
      <c r="S558" s="256"/>
      <c r="T558" s="257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8" t="s">
        <v>170</v>
      </c>
      <c r="AU558" s="258" t="s">
        <v>166</v>
      </c>
      <c r="AV558" s="14" t="s">
        <v>85</v>
      </c>
      <c r="AW558" s="14" t="s">
        <v>31</v>
      </c>
      <c r="AX558" s="14" t="s">
        <v>75</v>
      </c>
      <c r="AY558" s="258" t="s">
        <v>156</v>
      </c>
    </row>
    <row r="559" s="15" customFormat="1">
      <c r="A559" s="15"/>
      <c r="B559" s="259"/>
      <c r="C559" s="260"/>
      <c r="D559" s="239" t="s">
        <v>170</v>
      </c>
      <c r="E559" s="261" t="s">
        <v>1</v>
      </c>
      <c r="F559" s="262" t="s">
        <v>176</v>
      </c>
      <c r="G559" s="260"/>
      <c r="H559" s="263">
        <v>95.269000000000005</v>
      </c>
      <c r="I559" s="264"/>
      <c r="J559" s="260"/>
      <c r="K559" s="260"/>
      <c r="L559" s="265"/>
      <c r="M559" s="266"/>
      <c r="N559" s="267"/>
      <c r="O559" s="267"/>
      <c r="P559" s="267"/>
      <c r="Q559" s="267"/>
      <c r="R559" s="267"/>
      <c r="S559" s="267"/>
      <c r="T559" s="268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9" t="s">
        <v>170</v>
      </c>
      <c r="AU559" s="269" t="s">
        <v>166</v>
      </c>
      <c r="AV559" s="15" t="s">
        <v>165</v>
      </c>
      <c r="AW559" s="15" t="s">
        <v>31</v>
      </c>
      <c r="AX559" s="15" t="s">
        <v>83</v>
      </c>
      <c r="AY559" s="269" t="s">
        <v>156</v>
      </c>
    </row>
    <row r="560" s="2" customFormat="1" ht="26.4" customHeight="1">
      <c r="A560" s="39"/>
      <c r="B560" s="40"/>
      <c r="C560" s="219" t="s">
        <v>477</v>
      </c>
      <c r="D560" s="219" t="s">
        <v>160</v>
      </c>
      <c r="E560" s="220" t="s">
        <v>478</v>
      </c>
      <c r="F560" s="221" t="s">
        <v>479</v>
      </c>
      <c r="G560" s="222" t="s">
        <v>163</v>
      </c>
      <c r="H560" s="223">
        <v>1302.816</v>
      </c>
      <c r="I560" s="224"/>
      <c r="J560" s="225">
        <f>ROUND(I560*H560,2)</f>
        <v>0</v>
      </c>
      <c r="K560" s="221" t="s">
        <v>164</v>
      </c>
      <c r="L560" s="45"/>
      <c r="M560" s="226" t="s">
        <v>1</v>
      </c>
      <c r="N560" s="227" t="s">
        <v>40</v>
      </c>
      <c r="O560" s="92"/>
      <c r="P560" s="228">
        <f>O560*H560</f>
        <v>0</v>
      </c>
      <c r="Q560" s="228">
        <v>0.0028500000000000001</v>
      </c>
      <c r="R560" s="228">
        <f>Q560*H560</f>
        <v>3.7130256000000004</v>
      </c>
      <c r="S560" s="228">
        <v>0</v>
      </c>
      <c r="T560" s="229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0" t="s">
        <v>165</v>
      </c>
      <c r="AT560" s="230" t="s">
        <v>160</v>
      </c>
      <c r="AU560" s="230" t="s">
        <v>166</v>
      </c>
      <c r="AY560" s="18" t="s">
        <v>156</v>
      </c>
      <c r="BE560" s="231">
        <f>IF(N560="základní",J560,0)</f>
        <v>0</v>
      </c>
      <c r="BF560" s="231">
        <f>IF(N560="snížená",J560,0)</f>
        <v>0</v>
      </c>
      <c r="BG560" s="231">
        <f>IF(N560="zákl. přenesená",J560,0)</f>
        <v>0</v>
      </c>
      <c r="BH560" s="231">
        <f>IF(N560="sníž. přenesená",J560,0)</f>
        <v>0</v>
      </c>
      <c r="BI560" s="231">
        <f>IF(N560="nulová",J560,0)</f>
        <v>0</v>
      </c>
      <c r="BJ560" s="18" t="s">
        <v>83</v>
      </c>
      <c r="BK560" s="231">
        <f>ROUND(I560*H560,2)</f>
        <v>0</v>
      </c>
      <c r="BL560" s="18" t="s">
        <v>165</v>
      </c>
      <c r="BM560" s="230" t="s">
        <v>480</v>
      </c>
    </row>
    <row r="561" s="2" customFormat="1">
      <c r="A561" s="39"/>
      <c r="B561" s="40"/>
      <c r="C561" s="41"/>
      <c r="D561" s="232" t="s">
        <v>168</v>
      </c>
      <c r="E561" s="41"/>
      <c r="F561" s="233" t="s">
        <v>481</v>
      </c>
      <c r="G561" s="41"/>
      <c r="H561" s="41"/>
      <c r="I561" s="234"/>
      <c r="J561" s="41"/>
      <c r="K561" s="41"/>
      <c r="L561" s="45"/>
      <c r="M561" s="235"/>
      <c r="N561" s="236"/>
      <c r="O561" s="92"/>
      <c r="P561" s="92"/>
      <c r="Q561" s="92"/>
      <c r="R561" s="92"/>
      <c r="S561" s="92"/>
      <c r="T561" s="93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168</v>
      </c>
      <c r="AU561" s="18" t="s">
        <v>166</v>
      </c>
    </row>
    <row r="562" s="2" customFormat="1" ht="40.8" customHeight="1">
      <c r="A562" s="39"/>
      <c r="B562" s="40"/>
      <c r="C562" s="219" t="s">
        <v>482</v>
      </c>
      <c r="D562" s="219" t="s">
        <v>160</v>
      </c>
      <c r="E562" s="220" t="s">
        <v>483</v>
      </c>
      <c r="F562" s="221" t="s">
        <v>484</v>
      </c>
      <c r="G562" s="222" t="s">
        <v>163</v>
      </c>
      <c r="H562" s="223">
        <v>1160.088</v>
      </c>
      <c r="I562" s="224"/>
      <c r="J562" s="225">
        <f>ROUND(I562*H562,2)</f>
        <v>0</v>
      </c>
      <c r="K562" s="221" t="s">
        <v>164</v>
      </c>
      <c r="L562" s="45"/>
      <c r="M562" s="226" t="s">
        <v>1</v>
      </c>
      <c r="N562" s="227" t="s">
        <v>40</v>
      </c>
      <c r="O562" s="92"/>
      <c r="P562" s="228">
        <f>O562*H562</f>
        <v>0</v>
      </c>
      <c r="Q562" s="228">
        <v>8.0000000000000007E-05</v>
      </c>
      <c r="R562" s="228">
        <f>Q562*H562</f>
        <v>0.092807040000000007</v>
      </c>
      <c r="S562" s="228">
        <v>0</v>
      </c>
      <c r="T562" s="229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0" t="s">
        <v>165</v>
      </c>
      <c r="AT562" s="230" t="s">
        <v>160</v>
      </c>
      <c r="AU562" s="230" t="s">
        <v>166</v>
      </c>
      <c r="AY562" s="18" t="s">
        <v>156</v>
      </c>
      <c r="BE562" s="231">
        <f>IF(N562="základní",J562,0)</f>
        <v>0</v>
      </c>
      <c r="BF562" s="231">
        <f>IF(N562="snížená",J562,0)</f>
        <v>0</v>
      </c>
      <c r="BG562" s="231">
        <f>IF(N562="zákl. přenesená",J562,0)</f>
        <v>0</v>
      </c>
      <c r="BH562" s="231">
        <f>IF(N562="sníž. přenesená",J562,0)</f>
        <v>0</v>
      </c>
      <c r="BI562" s="231">
        <f>IF(N562="nulová",J562,0)</f>
        <v>0</v>
      </c>
      <c r="BJ562" s="18" t="s">
        <v>83</v>
      </c>
      <c r="BK562" s="231">
        <f>ROUND(I562*H562,2)</f>
        <v>0</v>
      </c>
      <c r="BL562" s="18" t="s">
        <v>165</v>
      </c>
      <c r="BM562" s="230" t="s">
        <v>485</v>
      </c>
    </row>
    <row r="563" s="2" customFormat="1">
      <c r="A563" s="39"/>
      <c r="B563" s="40"/>
      <c r="C563" s="41"/>
      <c r="D563" s="232" t="s">
        <v>168</v>
      </c>
      <c r="E563" s="41"/>
      <c r="F563" s="233" t="s">
        <v>486</v>
      </c>
      <c r="G563" s="41"/>
      <c r="H563" s="41"/>
      <c r="I563" s="234"/>
      <c r="J563" s="41"/>
      <c r="K563" s="41"/>
      <c r="L563" s="45"/>
      <c r="M563" s="235"/>
      <c r="N563" s="236"/>
      <c r="O563" s="92"/>
      <c r="P563" s="92"/>
      <c r="Q563" s="92"/>
      <c r="R563" s="92"/>
      <c r="S563" s="92"/>
      <c r="T563" s="93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168</v>
      </c>
      <c r="AU563" s="18" t="s">
        <v>166</v>
      </c>
    </row>
    <row r="564" s="14" customFormat="1">
      <c r="A564" s="14"/>
      <c r="B564" s="248"/>
      <c r="C564" s="249"/>
      <c r="D564" s="239" t="s">
        <v>170</v>
      </c>
      <c r="E564" s="250" t="s">
        <v>1</v>
      </c>
      <c r="F564" s="251" t="s">
        <v>487</v>
      </c>
      <c r="G564" s="249"/>
      <c r="H564" s="252">
        <v>1064.819</v>
      </c>
      <c r="I564" s="253"/>
      <c r="J564" s="249"/>
      <c r="K564" s="249"/>
      <c r="L564" s="254"/>
      <c r="M564" s="255"/>
      <c r="N564" s="256"/>
      <c r="O564" s="256"/>
      <c r="P564" s="256"/>
      <c r="Q564" s="256"/>
      <c r="R564" s="256"/>
      <c r="S564" s="256"/>
      <c r="T564" s="257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8" t="s">
        <v>170</v>
      </c>
      <c r="AU564" s="258" t="s">
        <v>166</v>
      </c>
      <c r="AV564" s="14" t="s">
        <v>85</v>
      </c>
      <c r="AW564" s="14" t="s">
        <v>31</v>
      </c>
      <c r="AX564" s="14" t="s">
        <v>75</v>
      </c>
      <c r="AY564" s="258" t="s">
        <v>156</v>
      </c>
    </row>
    <row r="565" s="14" customFormat="1">
      <c r="A565" s="14"/>
      <c r="B565" s="248"/>
      <c r="C565" s="249"/>
      <c r="D565" s="239" t="s">
        <v>170</v>
      </c>
      <c r="E565" s="250" t="s">
        <v>1</v>
      </c>
      <c r="F565" s="251" t="s">
        <v>488</v>
      </c>
      <c r="G565" s="249"/>
      <c r="H565" s="252">
        <v>95.269000000000005</v>
      </c>
      <c r="I565" s="253"/>
      <c r="J565" s="249"/>
      <c r="K565" s="249"/>
      <c r="L565" s="254"/>
      <c r="M565" s="255"/>
      <c r="N565" s="256"/>
      <c r="O565" s="256"/>
      <c r="P565" s="256"/>
      <c r="Q565" s="256"/>
      <c r="R565" s="256"/>
      <c r="S565" s="256"/>
      <c r="T565" s="257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8" t="s">
        <v>170</v>
      </c>
      <c r="AU565" s="258" t="s">
        <v>166</v>
      </c>
      <c r="AV565" s="14" t="s">
        <v>85</v>
      </c>
      <c r="AW565" s="14" t="s">
        <v>31</v>
      </c>
      <c r="AX565" s="14" t="s">
        <v>75</v>
      </c>
      <c r="AY565" s="258" t="s">
        <v>156</v>
      </c>
    </row>
    <row r="566" s="15" customFormat="1">
      <c r="A566" s="15"/>
      <c r="B566" s="259"/>
      <c r="C566" s="260"/>
      <c r="D566" s="239" t="s">
        <v>170</v>
      </c>
      <c r="E566" s="261" t="s">
        <v>1</v>
      </c>
      <c r="F566" s="262" t="s">
        <v>176</v>
      </c>
      <c r="G566" s="260"/>
      <c r="H566" s="263">
        <v>1160.088</v>
      </c>
      <c r="I566" s="264"/>
      <c r="J566" s="260"/>
      <c r="K566" s="260"/>
      <c r="L566" s="265"/>
      <c r="M566" s="266"/>
      <c r="N566" s="267"/>
      <c r="O566" s="267"/>
      <c r="P566" s="267"/>
      <c r="Q566" s="267"/>
      <c r="R566" s="267"/>
      <c r="S566" s="267"/>
      <c r="T566" s="268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9" t="s">
        <v>170</v>
      </c>
      <c r="AU566" s="269" t="s">
        <v>166</v>
      </c>
      <c r="AV566" s="15" t="s">
        <v>165</v>
      </c>
      <c r="AW566" s="15" t="s">
        <v>31</v>
      </c>
      <c r="AX566" s="15" t="s">
        <v>83</v>
      </c>
      <c r="AY566" s="269" t="s">
        <v>156</v>
      </c>
    </row>
    <row r="567" s="2" customFormat="1" ht="26.4" customHeight="1">
      <c r="A567" s="39"/>
      <c r="B567" s="40"/>
      <c r="C567" s="219" t="s">
        <v>489</v>
      </c>
      <c r="D567" s="219" t="s">
        <v>160</v>
      </c>
      <c r="E567" s="220" t="s">
        <v>490</v>
      </c>
      <c r="F567" s="221" t="s">
        <v>491</v>
      </c>
      <c r="G567" s="222" t="s">
        <v>163</v>
      </c>
      <c r="H567" s="223">
        <v>201.487</v>
      </c>
      <c r="I567" s="224"/>
      <c r="J567" s="225">
        <f>ROUND(I567*H567,2)</f>
        <v>0</v>
      </c>
      <c r="K567" s="221" t="s">
        <v>164</v>
      </c>
      <c r="L567" s="45"/>
      <c r="M567" s="226" t="s">
        <v>1</v>
      </c>
      <c r="N567" s="227" t="s">
        <v>40</v>
      </c>
      <c r="O567" s="92"/>
      <c r="P567" s="228">
        <f>O567*H567</f>
        <v>0</v>
      </c>
      <c r="Q567" s="228">
        <v>0.0037799999999999999</v>
      </c>
      <c r="R567" s="228">
        <f>Q567*H567</f>
        <v>0.76162085999999996</v>
      </c>
      <c r="S567" s="228">
        <v>0</v>
      </c>
      <c r="T567" s="22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0" t="s">
        <v>165</v>
      </c>
      <c r="AT567" s="230" t="s">
        <v>160</v>
      </c>
      <c r="AU567" s="230" t="s">
        <v>166</v>
      </c>
      <c r="AY567" s="18" t="s">
        <v>156</v>
      </c>
      <c r="BE567" s="231">
        <f>IF(N567="základní",J567,0)</f>
        <v>0</v>
      </c>
      <c r="BF567" s="231">
        <f>IF(N567="snížená",J567,0)</f>
        <v>0</v>
      </c>
      <c r="BG567" s="231">
        <f>IF(N567="zákl. přenesená",J567,0)</f>
        <v>0</v>
      </c>
      <c r="BH567" s="231">
        <f>IF(N567="sníž. přenesená",J567,0)</f>
        <v>0</v>
      </c>
      <c r="BI567" s="231">
        <f>IF(N567="nulová",J567,0)</f>
        <v>0</v>
      </c>
      <c r="BJ567" s="18" t="s">
        <v>83</v>
      </c>
      <c r="BK567" s="231">
        <f>ROUND(I567*H567,2)</f>
        <v>0</v>
      </c>
      <c r="BL567" s="18" t="s">
        <v>165</v>
      </c>
      <c r="BM567" s="230" t="s">
        <v>492</v>
      </c>
    </row>
    <row r="568" s="2" customFormat="1">
      <c r="A568" s="39"/>
      <c r="B568" s="40"/>
      <c r="C568" s="41"/>
      <c r="D568" s="232" t="s">
        <v>168</v>
      </c>
      <c r="E568" s="41"/>
      <c r="F568" s="233" t="s">
        <v>493</v>
      </c>
      <c r="G568" s="41"/>
      <c r="H568" s="41"/>
      <c r="I568" s="234"/>
      <c r="J568" s="41"/>
      <c r="K568" s="41"/>
      <c r="L568" s="45"/>
      <c r="M568" s="235"/>
      <c r="N568" s="236"/>
      <c r="O568" s="92"/>
      <c r="P568" s="92"/>
      <c r="Q568" s="92"/>
      <c r="R568" s="92"/>
      <c r="S568" s="92"/>
      <c r="T568" s="93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168</v>
      </c>
      <c r="AU568" s="18" t="s">
        <v>166</v>
      </c>
    </row>
    <row r="569" s="14" customFormat="1">
      <c r="A569" s="14"/>
      <c r="B569" s="248"/>
      <c r="C569" s="249"/>
      <c r="D569" s="239" t="s">
        <v>170</v>
      </c>
      <c r="E569" s="250" t="s">
        <v>1</v>
      </c>
      <c r="F569" s="251" t="s">
        <v>494</v>
      </c>
      <c r="G569" s="249"/>
      <c r="H569" s="252">
        <v>201.487</v>
      </c>
      <c r="I569" s="253"/>
      <c r="J569" s="249"/>
      <c r="K569" s="249"/>
      <c r="L569" s="254"/>
      <c r="M569" s="255"/>
      <c r="N569" s="256"/>
      <c r="O569" s="256"/>
      <c r="P569" s="256"/>
      <c r="Q569" s="256"/>
      <c r="R569" s="256"/>
      <c r="S569" s="256"/>
      <c r="T569" s="257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8" t="s">
        <v>170</v>
      </c>
      <c r="AU569" s="258" t="s">
        <v>166</v>
      </c>
      <c r="AV569" s="14" t="s">
        <v>85</v>
      </c>
      <c r="AW569" s="14" t="s">
        <v>31</v>
      </c>
      <c r="AX569" s="14" t="s">
        <v>83</v>
      </c>
      <c r="AY569" s="258" t="s">
        <v>156</v>
      </c>
    </row>
    <row r="570" s="2" customFormat="1" ht="16.5" customHeight="1">
      <c r="A570" s="39"/>
      <c r="B570" s="40"/>
      <c r="C570" s="219" t="s">
        <v>495</v>
      </c>
      <c r="D570" s="219" t="s">
        <v>160</v>
      </c>
      <c r="E570" s="220" t="s">
        <v>496</v>
      </c>
      <c r="F570" s="221" t="s">
        <v>497</v>
      </c>
      <c r="G570" s="222" t="s">
        <v>358</v>
      </c>
      <c r="H570" s="223">
        <v>1207.5699999999999</v>
      </c>
      <c r="I570" s="224"/>
      <c r="J570" s="225">
        <f>ROUND(I570*H570,2)</f>
        <v>0</v>
      </c>
      <c r="K570" s="221" t="s">
        <v>164</v>
      </c>
      <c r="L570" s="45"/>
      <c r="M570" s="226" t="s">
        <v>1</v>
      </c>
      <c r="N570" s="227" t="s">
        <v>40</v>
      </c>
      <c r="O570" s="92"/>
      <c r="P570" s="228">
        <f>O570*H570</f>
        <v>0</v>
      </c>
      <c r="Q570" s="228">
        <v>0</v>
      </c>
      <c r="R570" s="228">
        <f>Q570*H570</f>
        <v>0</v>
      </c>
      <c r="S570" s="228">
        <v>0</v>
      </c>
      <c r="T570" s="229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0" t="s">
        <v>165</v>
      </c>
      <c r="AT570" s="230" t="s">
        <v>160</v>
      </c>
      <c r="AU570" s="230" t="s">
        <v>166</v>
      </c>
      <c r="AY570" s="18" t="s">
        <v>156</v>
      </c>
      <c r="BE570" s="231">
        <f>IF(N570="základní",J570,0)</f>
        <v>0</v>
      </c>
      <c r="BF570" s="231">
        <f>IF(N570="snížená",J570,0)</f>
        <v>0</v>
      </c>
      <c r="BG570" s="231">
        <f>IF(N570="zákl. přenesená",J570,0)</f>
        <v>0</v>
      </c>
      <c r="BH570" s="231">
        <f>IF(N570="sníž. přenesená",J570,0)</f>
        <v>0</v>
      </c>
      <c r="BI570" s="231">
        <f>IF(N570="nulová",J570,0)</f>
        <v>0</v>
      </c>
      <c r="BJ570" s="18" t="s">
        <v>83</v>
      </c>
      <c r="BK570" s="231">
        <f>ROUND(I570*H570,2)</f>
        <v>0</v>
      </c>
      <c r="BL570" s="18" t="s">
        <v>165</v>
      </c>
      <c r="BM570" s="230" t="s">
        <v>498</v>
      </c>
    </row>
    <row r="571" s="2" customFormat="1">
      <c r="A571" s="39"/>
      <c r="B571" s="40"/>
      <c r="C571" s="41"/>
      <c r="D571" s="232" t="s">
        <v>168</v>
      </c>
      <c r="E571" s="41"/>
      <c r="F571" s="233" t="s">
        <v>499</v>
      </c>
      <c r="G571" s="41"/>
      <c r="H571" s="41"/>
      <c r="I571" s="234"/>
      <c r="J571" s="41"/>
      <c r="K571" s="41"/>
      <c r="L571" s="45"/>
      <c r="M571" s="235"/>
      <c r="N571" s="236"/>
      <c r="O571" s="92"/>
      <c r="P571" s="92"/>
      <c r="Q571" s="92"/>
      <c r="R571" s="92"/>
      <c r="S571" s="92"/>
      <c r="T571" s="93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168</v>
      </c>
      <c r="AU571" s="18" t="s">
        <v>166</v>
      </c>
    </row>
    <row r="572" s="2" customFormat="1" ht="24" customHeight="1">
      <c r="A572" s="39"/>
      <c r="B572" s="40"/>
      <c r="C572" s="281" t="s">
        <v>500</v>
      </c>
      <c r="D572" s="281" t="s">
        <v>289</v>
      </c>
      <c r="E572" s="282" t="s">
        <v>501</v>
      </c>
      <c r="F572" s="283" t="s">
        <v>502</v>
      </c>
      <c r="G572" s="284" t="s">
        <v>358</v>
      </c>
      <c r="H572" s="285">
        <v>823.447</v>
      </c>
      <c r="I572" s="286"/>
      <c r="J572" s="287">
        <f>ROUND(I572*H572,2)</f>
        <v>0</v>
      </c>
      <c r="K572" s="283" t="s">
        <v>164</v>
      </c>
      <c r="L572" s="288"/>
      <c r="M572" s="289" t="s">
        <v>1</v>
      </c>
      <c r="N572" s="290" t="s">
        <v>40</v>
      </c>
      <c r="O572" s="92"/>
      <c r="P572" s="228">
        <f>O572*H572</f>
        <v>0</v>
      </c>
      <c r="Q572" s="228">
        <v>0.00012</v>
      </c>
      <c r="R572" s="228">
        <f>Q572*H572</f>
        <v>0.098813640000000008</v>
      </c>
      <c r="S572" s="228">
        <v>0</v>
      </c>
      <c r="T572" s="229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0" t="s">
        <v>219</v>
      </c>
      <c r="AT572" s="230" t="s">
        <v>289</v>
      </c>
      <c r="AU572" s="230" t="s">
        <v>166</v>
      </c>
      <c r="AY572" s="18" t="s">
        <v>156</v>
      </c>
      <c r="BE572" s="231">
        <f>IF(N572="základní",J572,0)</f>
        <v>0</v>
      </c>
      <c r="BF572" s="231">
        <f>IF(N572="snížená",J572,0)</f>
        <v>0</v>
      </c>
      <c r="BG572" s="231">
        <f>IF(N572="zákl. přenesená",J572,0)</f>
        <v>0</v>
      </c>
      <c r="BH572" s="231">
        <f>IF(N572="sníž. přenesená",J572,0)</f>
        <v>0</v>
      </c>
      <c r="BI572" s="231">
        <f>IF(N572="nulová",J572,0)</f>
        <v>0</v>
      </c>
      <c r="BJ572" s="18" t="s">
        <v>83</v>
      </c>
      <c r="BK572" s="231">
        <f>ROUND(I572*H572,2)</f>
        <v>0</v>
      </c>
      <c r="BL572" s="18" t="s">
        <v>165</v>
      </c>
      <c r="BM572" s="230" t="s">
        <v>503</v>
      </c>
    </row>
    <row r="573" s="13" customFormat="1">
      <c r="A573" s="13"/>
      <c r="B573" s="237"/>
      <c r="C573" s="238"/>
      <c r="D573" s="239" t="s">
        <v>170</v>
      </c>
      <c r="E573" s="240" t="s">
        <v>1</v>
      </c>
      <c r="F573" s="241" t="s">
        <v>171</v>
      </c>
      <c r="G573" s="238"/>
      <c r="H573" s="240" t="s">
        <v>1</v>
      </c>
      <c r="I573" s="242"/>
      <c r="J573" s="238"/>
      <c r="K573" s="238"/>
      <c r="L573" s="243"/>
      <c r="M573" s="244"/>
      <c r="N573" s="245"/>
      <c r="O573" s="245"/>
      <c r="P573" s="245"/>
      <c r="Q573" s="245"/>
      <c r="R573" s="245"/>
      <c r="S573" s="245"/>
      <c r="T573" s="24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7" t="s">
        <v>170</v>
      </c>
      <c r="AU573" s="247" t="s">
        <v>166</v>
      </c>
      <c r="AV573" s="13" t="s">
        <v>83</v>
      </c>
      <c r="AW573" s="13" t="s">
        <v>31</v>
      </c>
      <c r="AX573" s="13" t="s">
        <v>75</v>
      </c>
      <c r="AY573" s="247" t="s">
        <v>156</v>
      </c>
    </row>
    <row r="574" s="13" customFormat="1">
      <c r="A574" s="13"/>
      <c r="B574" s="237"/>
      <c r="C574" s="238"/>
      <c r="D574" s="239" t="s">
        <v>170</v>
      </c>
      <c r="E574" s="240" t="s">
        <v>1</v>
      </c>
      <c r="F574" s="241" t="s">
        <v>172</v>
      </c>
      <c r="G574" s="238"/>
      <c r="H574" s="240" t="s">
        <v>1</v>
      </c>
      <c r="I574" s="242"/>
      <c r="J574" s="238"/>
      <c r="K574" s="238"/>
      <c r="L574" s="243"/>
      <c r="M574" s="244"/>
      <c r="N574" s="245"/>
      <c r="O574" s="245"/>
      <c r="P574" s="245"/>
      <c r="Q574" s="245"/>
      <c r="R574" s="245"/>
      <c r="S574" s="245"/>
      <c r="T574" s="24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7" t="s">
        <v>170</v>
      </c>
      <c r="AU574" s="247" t="s">
        <v>166</v>
      </c>
      <c r="AV574" s="13" t="s">
        <v>83</v>
      </c>
      <c r="AW574" s="13" t="s">
        <v>31</v>
      </c>
      <c r="AX574" s="13" t="s">
        <v>75</v>
      </c>
      <c r="AY574" s="247" t="s">
        <v>156</v>
      </c>
    </row>
    <row r="575" s="13" customFormat="1">
      <c r="A575" s="13"/>
      <c r="B575" s="237"/>
      <c r="C575" s="238"/>
      <c r="D575" s="239" t="s">
        <v>170</v>
      </c>
      <c r="E575" s="240" t="s">
        <v>1</v>
      </c>
      <c r="F575" s="241" t="s">
        <v>173</v>
      </c>
      <c r="G575" s="238"/>
      <c r="H575" s="240" t="s">
        <v>1</v>
      </c>
      <c r="I575" s="242"/>
      <c r="J575" s="238"/>
      <c r="K575" s="238"/>
      <c r="L575" s="243"/>
      <c r="M575" s="244"/>
      <c r="N575" s="245"/>
      <c r="O575" s="245"/>
      <c r="P575" s="245"/>
      <c r="Q575" s="245"/>
      <c r="R575" s="245"/>
      <c r="S575" s="245"/>
      <c r="T575" s="246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7" t="s">
        <v>170</v>
      </c>
      <c r="AU575" s="247" t="s">
        <v>166</v>
      </c>
      <c r="AV575" s="13" t="s">
        <v>83</v>
      </c>
      <c r="AW575" s="13" t="s">
        <v>31</v>
      </c>
      <c r="AX575" s="13" t="s">
        <v>75</v>
      </c>
      <c r="AY575" s="247" t="s">
        <v>156</v>
      </c>
    </row>
    <row r="576" s="13" customFormat="1">
      <c r="A576" s="13"/>
      <c r="B576" s="237"/>
      <c r="C576" s="238"/>
      <c r="D576" s="239" t="s">
        <v>170</v>
      </c>
      <c r="E576" s="240" t="s">
        <v>1</v>
      </c>
      <c r="F576" s="241" t="s">
        <v>504</v>
      </c>
      <c r="G576" s="238"/>
      <c r="H576" s="240" t="s">
        <v>1</v>
      </c>
      <c r="I576" s="242"/>
      <c r="J576" s="238"/>
      <c r="K576" s="238"/>
      <c r="L576" s="243"/>
      <c r="M576" s="244"/>
      <c r="N576" s="245"/>
      <c r="O576" s="245"/>
      <c r="P576" s="245"/>
      <c r="Q576" s="245"/>
      <c r="R576" s="245"/>
      <c r="S576" s="245"/>
      <c r="T576" s="24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7" t="s">
        <v>170</v>
      </c>
      <c r="AU576" s="247" t="s">
        <v>166</v>
      </c>
      <c r="AV576" s="13" t="s">
        <v>83</v>
      </c>
      <c r="AW576" s="13" t="s">
        <v>31</v>
      </c>
      <c r="AX576" s="13" t="s">
        <v>75</v>
      </c>
      <c r="AY576" s="247" t="s">
        <v>156</v>
      </c>
    </row>
    <row r="577" s="14" customFormat="1">
      <c r="A577" s="14"/>
      <c r="B577" s="248"/>
      <c r="C577" s="249"/>
      <c r="D577" s="239" t="s">
        <v>170</v>
      </c>
      <c r="E577" s="250" t="s">
        <v>1</v>
      </c>
      <c r="F577" s="251" t="s">
        <v>505</v>
      </c>
      <c r="G577" s="249"/>
      <c r="H577" s="252">
        <v>57.460000000000001</v>
      </c>
      <c r="I577" s="253"/>
      <c r="J577" s="249"/>
      <c r="K577" s="249"/>
      <c r="L577" s="254"/>
      <c r="M577" s="255"/>
      <c r="N577" s="256"/>
      <c r="O577" s="256"/>
      <c r="P577" s="256"/>
      <c r="Q577" s="256"/>
      <c r="R577" s="256"/>
      <c r="S577" s="256"/>
      <c r="T577" s="257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8" t="s">
        <v>170</v>
      </c>
      <c r="AU577" s="258" t="s">
        <v>166</v>
      </c>
      <c r="AV577" s="14" t="s">
        <v>85</v>
      </c>
      <c r="AW577" s="14" t="s">
        <v>31</v>
      </c>
      <c r="AX577" s="14" t="s">
        <v>75</v>
      </c>
      <c r="AY577" s="258" t="s">
        <v>156</v>
      </c>
    </row>
    <row r="578" s="14" customFormat="1">
      <c r="A578" s="14"/>
      <c r="B578" s="248"/>
      <c r="C578" s="249"/>
      <c r="D578" s="239" t="s">
        <v>170</v>
      </c>
      <c r="E578" s="250" t="s">
        <v>1</v>
      </c>
      <c r="F578" s="251" t="s">
        <v>506</v>
      </c>
      <c r="G578" s="249"/>
      <c r="H578" s="252">
        <v>9</v>
      </c>
      <c r="I578" s="253"/>
      <c r="J578" s="249"/>
      <c r="K578" s="249"/>
      <c r="L578" s="254"/>
      <c r="M578" s="255"/>
      <c r="N578" s="256"/>
      <c r="O578" s="256"/>
      <c r="P578" s="256"/>
      <c r="Q578" s="256"/>
      <c r="R578" s="256"/>
      <c r="S578" s="256"/>
      <c r="T578" s="257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8" t="s">
        <v>170</v>
      </c>
      <c r="AU578" s="258" t="s">
        <v>166</v>
      </c>
      <c r="AV578" s="14" t="s">
        <v>85</v>
      </c>
      <c r="AW578" s="14" t="s">
        <v>31</v>
      </c>
      <c r="AX578" s="14" t="s">
        <v>75</v>
      </c>
      <c r="AY578" s="258" t="s">
        <v>156</v>
      </c>
    </row>
    <row r="579" s="14" customFormat="1">
      <c r="A579" s="14"/>
      <c r="B579" s="248"/>
      <c r="C579" s="249"/>
      <c r="D579" s="239" t="s">
        <v>170</v>
      </c>
      <c r="E579" s="250" t="s">
        <v>1</v>
      </c>
      <c r="F579" s="251" t="s">
        <v>507</v>
      </c>
      <c r="G579" s="249"/>
      <c r="H579" s="252">
        <v>215.22499999999999</v>
      </c>
      <c r="I579" s="253"/>
      <c r="J579" s="249"/>
      <c r="K579" s="249"/>
      <c r="L579" s="254"/>
      <c r="M579" s="255"/>
      <c r="N579" s="256"/>
      <c r="O579" s="256"/>
      <c r="P579" s="256"/>
      <c r="Q579" s="256"/>
      <c r="R579" s="256"/>
      <c r="S579" s="256"/>
      <c r="T579" s="257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8" t="s">
        <v>170</v>
      </c>
      <c r="AU579" s="258" t="s">
        <v>166</v>
      </c>
      <c r="AV579" s="14" t="s">
        <v>85</v>
      </c>
      <c r="AW579" s="14" t="s">
        <v>31</v>
      </c>
      <c r="AX579" s="14" t="s">
        <v>75</v>
      </c>
      <c r="AY579" s="258" t="s">
        <v>156</v>
      </c>
    </row>
    <row r="580" s="14" customFormat="1">
      <c r="A580" s="14"/>
      <c r="B580" s="248"/>
      <c r="C580" s="249"/>
      <c r="D580" s="239" t="s">
        <v>170</v>
      </c>
      <c r="E580" s="250" t="s">
        <v>1</v>
      </c>
      <c r="F580" s="251" t="s">
        <v>508</v>
      </c>
      <c r="G580" s="249"/>
      <c r="H580" s="252">
        <v>163.44999999999999</v>
      </c>
      <c r="I580" s="253"/>
      <c r="J580" s="249"/>
      <c r="K580" s="249"/>
      <c r="L580" s="254"/>
      <c r="M580" s="255"/>
      <c r="N580" s="256"/>
      <c r="O580" s="256"/>
      <c r="P580" s="256"/>
      <c r="Q580" s="256"/>
      <c r="R580" s="256"/>
      <c r="S580" s="256"/>
      <c r="T580" s="257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8" t="s">
        <v>170</v>
      </c>
      <c r="AU580" s="258" t="s">
        <v>166</v>
      </c>
      <c r="AV580" s="14" t="s">
        <v>85</v>
      </c>
      <c r="AW580" s="14" t="s">
        <v>31</v>
      </c>
      <c r="AX580" s="14" t="s">
        <v>75</v>
      </c>
      <c r="AY580" s="258" t="s">
        <v>156</v>
      </c>
    </row>
    <row r="581" s="16" customFormat="1">
      <c r="A581" s="16"/>
      <c r="B581" s="270"/>
      <c r="C581" s="271"/>
      <c r="D581" s="239" t="s">
        <v>170</v>
      </c>
      <c r="E581" s="272" t="s">
        <v>1</v>
      </c>
      <c r="F581" s="273" t="s">
        <v>242</v>
      </c>
      <c r="G581" s="271"/>
      <c r="H581" s="274">
        <v>445.13499999999999</v>
      </c>
      <c r="I581" s="275"/>
      <c r="J581" s="271"/>
      <c r="K581" s="271"/>
      <c r="L581" s="276"/>
      <c r="M581" s="277"/>
      <c r="N581" s="278"/>
      <c r="O581" s="278"/>
      <c r="P581" s="278"/>
      <c r="Q581" s="278"/>
      <c r="R581" s="278"/>
      <c r="S581" s="278"/>
      <c r="T581" s="279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T581" s="280" t="s">
        <v>170</v>
      </c>
      <c r="AU581" s="280" t="s">
        <v>166</v>
      </c>
      <c r="AV581" s="16" t="s">
        <v>166</v>
      </c>
      <c r="AW581" s="16" t="s">
        <v>31</v>
      </c>
      <c r="AX581" s="16" t="s">
        <v>75</v>
      </c>
      <c r="AY581" s="280" t="s">
        <v>156</v>
      </c>
    </row>
    <row r="582" s="13" customFormat="1">
      <c r="A582" s="13"/>
      <c r="B582" s="237"/>
      <c r="C582" s="238"/>
      <c r="D582" s="239" t="s">
        <v>170</v>
      </c>
      <c r="E582" s="240" t="s">
        <v>1</v>
      </c>
      <c r="F582" s="241" t="s">
        <v>509</v>
      </c>
      <c r="G582" s="238"/>
      <c r="H582" s="240" t="s">
        <v>1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7" t="s">
        <v>170</v>
      </c>
      <c r="AU582" s="247" t="s">
        <v>166</v>
      </c>
      <c r="AV582" s="13" t="s">
        <v>83</v>
      </c>
      <c r="AW582" s="13" t="s">
        <v>31</v>
      </c>
      <c r="AX582" s="13" t="s">
        <v>75</v>
      </c>
      <c r="AY582" s="247" t="s">
        <v>156</v>
      </c>
    </row>
    <row r="583" s="14" customFormat="1">
      <c r="A583" s="14"/>
      <c r="B583" s="248"/>
      <c r="C583" s="249"/>
      <c r="D583" s="239" t="s">
        <v>170</v>
      </c>
      <c r="E583" s="250" t="s">
        <v>1</v>
      </c>
      <c r="F583" s="251" t="s">
        <v>510</v>
      </c>
      <c r="G583" s="249"/>
      <c r="H583" s="252">
        <v>50.719999999999999</v>
      </c>
      <c r="I583" s="253"/>
      <c r="J583" s="249"/>
      <c r="K583" s="249"/>
      <c r="L583" s="254"/>
      <c r="M583" s="255"/>
      <c r="N583" s="256"/>
      <c r="O583" s="256"/>
      <c r="P583" s="256"/>
      <c r="Q583" s="256"/>
      <c r="R583" s="256"/>
      <c r="S583" s="256"/>
      <c r="T583" s="257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8" t="s">
        <v>170</v>
      </c>
      <c r="AU583" s="258" t="s">
        <v>166</v>
      </c>
      <c r="AV583" s="14" t="s">
        <v>85</v>
      </c>
      <c r="AW583" s="14" t="s">
        <v>31</v>
      </c>
      <c r="AX583" s="14" t="s">
        <v>75</v>
      </c>
      <c r="AY583" s="258" t="s">
        <v>156</v>
      </c>
    </row>
    <row r="584" s="14" customFormat="1">
      <c r="A584" s="14"/>
      <c r="B584" s="248"/>
      <c r="C584" s="249"/>
      <c r="D584" s="239" t="s">
        <v>170</v>
      </c>
      <c r="E584" s="250" t="s">
        <v>1</v>
      </c>
      <c r="F584" s="251" t="s">
        <v>511</v>
      </c>
      <c r="G584" s="249"/>
      <c r="H584" s="252">
        <v>49.880000000000003</v>
      </c>
      <c r="I584" s="253"/>
      <c r="J584" s="249"/>
      <c r="K584" s="249"/>
      <c r="L584" s="254"/>
      <c r="M584" s="255"/>
      <c r="N584" s="256"/>
      <c r="O584" s="256"/>
      <c r="P584" s="256"/>
      <c r="Q584" s="256"/>
      <c r="R584" s="256"/>
      <c r="S584" s="256"/>
      <c r="T584" s="257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8" t="s">
        <v>170</v>
      </c>
      <c r="AU584" s="258" t="s">
        <v>166</v>
      </c>
      <c r="AV584" s="14" t="s">
        <v>85</v>
      </c>
      <c r="AW584" s="14" t="s">
        <v>31</v>
      </c>
      <c r="AX584" s="14" t="s">
        <v>75</v>
      </c>
      <c r="AY584" s="258" t="s">
        <v>156</v>
      </c>
    </row>
    <row r="585" s="14" customFormat="1">
      <c r="A585" s="14"/>
      <c r="B585" s="248"/>
      <c r="C585" s="249"/>
      <c r="D585" s="239" t="s">
        <v>170</v>
      </c>
      <c r="E585" s="250" t="s">
        <v>1</v>
      </c>
      <c r="F585" s="251" t="s">
        <v>512</v>
      </c>
      <c r="G585" s="249"/>
      <c r="H585" s="252">
        <v>117.34999999999999</v>
      </c>
      <c r="I585" s="253"/>
      <c r="J585" s="249"/>
      <c r="K585" s="249"/>
      <c r="L585" s="254"/>
      <c r="M585" s="255"/>
      <c r="N585" s="256"/>
      <c r="O585" s="256"/>
      <c r="P585" s="256"/>
      <c r="Q585" s="256"/>
      <c r="R585" s="256"/>
      <c r="S585" s="256"/>
      <c r="T585" s="257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8" t="s">
        <v>170</v>
      </c>
      <c r="AU585" s="258" t="s">
        <v>166</v>
      </c>
      <c r="AV585" s="14" t="s">
        <v>85</v>
      </c>
      <c r="AW585" s="14" t="s">
        <v>31</v>
      </c>
      <c r="AX585" s="14" t="s">
        <v>75</v>
      </c>
      <c r="AY585" s="258" t="s">
        <v>156</v>
      </c>
    </row>
    <row r="586" s="14" customFormat="1">
      <c r="A586" s="14"/>
      <c r="B586" s="248"/>
      <c r="C586" s="249"/>
      <c r="D586" s="239" t="s">
        <v>170</v>
      </c>
      <c r="E586" s="250" t="s">
        <v>1</v>
      </c>
      <c r="F586" s="251" t="s">
        <v>513</v>
      </c>
      <c r="G586" s="249"/>
      <c r="H586" s="252">
        <v>121.15000000000001</v>
      </c>
      <c r="I586" s="253"/>
      <c r="J586" s="249"/>
      <c r="K586" s="249"/>
      <c r="L586" s="254"/>
      <c r="M586" s="255"/>
      <c r="N586" s="256"/>
      <c r="O586" s="256"/>
      <c r="P586" s="256"/>
      <c r="Q586" s="256"/>
      <c r="R586" s="256"/>
      <c r="S586" s="256"/>
      <c r="T586" s="257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8" t="s">
        <v>170</v>
      </c>
      <c r="AU586" s="258" t="s">
        <v>166</v>
      </c>
      <c r="AV586" s="14" t="s">
        <v>85</v>
      </c>
      <c r="AW586" s="14" t="s">
        <v>31</v>
      </c>
      <c r="AX586" s="14" t="s">
        <v>75</v>
      </c>
      <c r="AY586" s="258" t="s">
        <v>156</v>
      </c>
    </row>
    <row r="587" s="16" customFormat="1">
      <c r="A587" s="16"/>
      <c r="B587" s="270"/>
      <c r="C587" s="271"/>
      <c r="D587" s="239" t="s">
        <v>170</v>
      </c>
      <c r="E587" s="272" t="s">
        <v>1</v>
      </c>
      <c r="F587" s="273" t="s">
        <v>242</v>
      </c>
      <c r="G587" s="271"/>
      <c r="H587" s="274">
        <v>339.10000000000002</v>
      </c>
      <c r="I587" s="275"/>
      <c r="J587" s="271"/>
      <c r="K587" s="271"/>
      <c r="L587" s="276"/>
      <c r="M587" s="277"/>
      <c r="N587" s="278"/>
      <c r="O587" s="278"/>
      <c r="P587" s="278"/>
      <c r="Q587" s="278"/>
      <c r="R587" s="278"/>
      <c r="S587" s="278"/>
      <c r="T587" s="279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T587" s="280" t="s">
        <v>170</v>
      </c>
      <c r="AU587" s="280" t="s">
        <v>166</v>
      </c>
      <c r="AV587" s="16" t="s">
        <v>166</v>
      </c>
      <c r="AW587" s="16" t="s">
        <v>31</v>
      </c>
      <c r="AX587" s="16" t="s">
        <v>75</v>
      </c>
      <c r="AY587" s="280" t="s">
        <v>156</v>
      </c>
    </row>
    <row r="588" s="15" customFormat="1">
      <c r="A588" s="15"/>
      <c r="B588" s="259"/>
      <c r="C588" s="260"/>
      <c r="D588" s="239" t="s">
        <v>170</v>
      </c>
      <c r="E588" s="261" t="s">
        <v>1</v>
      </c>
      <c r="F588" s="262" t="s">
        <v>176</v>
      </c>
      <c r="G588" s="260"/>
      <c r="H588" s="263">
        <v>784.23500000000001</v>
      </c>
      <c r="I588" s="264"/>
      <c r="J588" s="260"/>
      <c r="K588" s="260"/>
      <c r="L588" s="265"/>
      <c r="M588" s="266"/>
      <c r="N588" s="267"/>
      <c r="O588" s="267"/>
      <c r="P588" s="267"/>
      <c r="Q588" s="267"/>
      <c r="R588" s="267"/>
      <c r="S588" s="267"/>
      <c r="T588" s="268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9" t="s">
        <v>170</v>
      </c>
      <c r="AU588" s="269" t="s">
        <v>166</v>
      </c>
      <c r="AV588" s="15" t="s">
        <v>165</v>
      </c>
      <c r="AW588" s="15" t="s">
        <v>31</v>
      </c>
      <c r="AX588" s="15" t="s">
        <v>83</v>
      </c>
      <c r="AY588" s="269" t="s">
        <v>156</v>
      </c>
    </row>
    <row r="589" s="14" customFormat="1">
      <c r="A589" s="14"/>
      <c r="B589" s="248"/>
      <c r="C589" s="249"/>
      <c r="D589" s="239" t="s">
        <v>170</v>
      </c>
      <c r="E589" s="249"/>
      <c r="F589" s="251" t="s">
        <v>514</v>
      </c>
      <c r="G589" s="249"/>
      <c r="H589" s="252">
        <v>823.447</v>
      </c>
      <c r="I589" s="253"/>
      <c r="J589" s="249"/>
      <c r="K589" s="249"/>
      <c r="L589" s="254"/>
      <c r="M589" s="255"/>
      <c r="N589" s="256"/>
      <c r="O589" s="256"/>
      <c r="P589" s="256"/>
      <c r="Q589" s="256"/>
      <c r="R589" s="256"/>
      <c r="S589" s="256"/>
      <c r="T589" s="257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8" t="s">
        <v>170</v>
      </c>
      <c r="AU589" s="258" t="s">
        <v>166</v>
      </c>
      <c r="AV589" s="14" t="s">
        <v>85</v>
      </c>
      <c r="AW589" s="14" t="s">
        <v>4</v>
      </c>
      <c r="AX589" s="14" t="s">
        <v>83</v>
      </c>
      <c r="AY589" s="258" t="s">
        <v>156</v>
      </c>
    </row>
    <row r="590" s="2" customFormat="1" ht="26.4" customHeight="1">
      <c r="A590" s="39"/>
      <c r="B590" s="40"/>
      <c r="C590" s="281" t="s">
        <v>515</v>
      </c>
      <c r="D590" s="281" t="s">
        <v>289</v>
      </c>
      <c r="E590" s="282" t="s">
        <v>516</v>
      </c>
      <c r="F590" s="283" t="s">
        <v>517</v>
      </c>
      <c r="G590" s="284" t="s">
        <v>358</v>
      </c>
      <c r="H590" s="285">
        <v>444.50200000000001</v>
      </c>
      <c r="I590" s="286"/>
      <c r="J590" s="287">
        <f>ROUND(I590*H590,2)</f>
        <v>0</v>
      </c>
      <c r="K590" s="283" t="s">
        <v>164</v>
      </c>
      <c r="L590" s="288"/>
      <c r="M590" s="289" t="s">
        <v>1</v>
      </c>
      <c r="N590" s="290" t="s">
        <v>40</v>
      </c>
      <c r="O590" s="92"/>
      <c r="P590" s="228">
        <f>O590*H590</f>
        <v>0</v>
      </c>
      <c r="Q590" s="228">
        <v>4.0000000000000003E-05</v>
      </c>
      <c r="R590" s="228">
        <f>Q590*H590</f>
        <v>0.01778008</v>
      </c>
      <c r="S590" s="228">
        <v>0</v>
      </c>
      <c r="T590" s="229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0" t="s">
        <v>219</v>
      </c>
      <c r="AT590" s="230" t="s">
        <v>289</v>
      </c>
      <c r="AU590" s="230" t="s">
        <v>166</v>
      </c>
      <c r="AY590" s="18" t="s">
        <v>156</v>
      </c>
      <c r="BE590" s="231">
        <f>IF(N590="základní",J590,0)</f>
        <v>0</v>
      </c>
      <c r="BF590" s="231">
        <f>IF(N590="snížená",J590,0)</f>
        <v>0</v>
      </c>
      <c r="BG590" s="231">
        <f>IF(N590="zákl. přenesená",J590,0)</f>
        <v>0</v>
      </c>
      <c r="BH590" s="231">
        <f>IF(N590="sníž. přenesená",J590,0)</f>
        <v>0</v>
      </c>
      <c r="BI590" s="231">
        <f>IF(N590="nulová",J590,0)</f>
        <v>0</v>
      </c>
      <c r="BJ590" s="18" t="s">
        <v>83</v>
      </c>
      <c r="BK590" s="231">
        <f>ROUND(I590*H590,2)</f>
        <v>0</v>
      </c>
      <c r="BL590" s="18" t="s">
        <v>165</v>
      </c>
      <c r="BM590" s="230" t="s">
        <v>518</v>
      </c>
    </row>
    <row r="591" s="13" customFormat="1">
      <c r="A591" s="13"/>
      <c r="B591" s="237"/>
      <c r="C591" s="238"/>
      <c r="D591" s="239" t="s">
        <v>170</v>
      </c>
      <c r="E591" s="240" t="s">
        <v>1</v>
      </c>
      <c r="F591" s="241" t="s">
        <v>171</v>
      </c>
      <c r="G591" s="238"/>
      <c r="H591" s="240" t="s">
        <v>1</v>
      </c>
      <c r="I591" s="242"/>
      <c r="J591" s="238"/>
      <c r="K591" s="238"/>
      <c r="L591" s="243"/>
      <c r="M591" s="244"/>
      <c r="N591" s="245"/>
      <c r="O591" s="245"/>
      <c r="P591" s="245"/>
      <c r="Q591" s="245"/>
      <c r="R591" s="245"/>
      <c r="S591" s="245"/>
      <c r="T591" s="24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7" t="s">
        <v>170</v>
      </c>
      <c r="AU591" s="247" t="s">
        <v>166</v>
      </c>
      <c r="AV591" s="13" t="s">
        <v>83</v>
      </c>
      <c r="AW591" s="13" t="s">
        <v>31</v>
      </c>
      <c r="AX591" s="13" t="s">
        <v>75</v>
      </c>
      <c r="AY591" s="247" t="s">
        <v>156</v>
      </c>
    </row>
    <row r="592" s="13" customFormat="1">
      <c r="A592" s="13"/>
      <c r="B592" s="237"/>
      <c r="C592" s="238"/>
      <c r="D592" s="239" t="s">
        <v>170</v>
      </c>
      <c r="E592" s="240" t="s">
        <v>1</v>
      </c>
      <c r="F592" s="241" t="s">
        <v>172</v>
      </c>
      <c r="G592" s="238"/>
      <c r="H592" s="240" t="s">
        <v>1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7" t="s">
        <v>170</v>
      </c>
      <c r="AU592" s="247" t="s">
        <v>166</v>
      </c>
      <c r="AV592" s="13" t="s">
        <v>83</v>
      </c>
      <c r="AW592" s="13" t="s">
        <v>31</v>
      </c>
      <c r="AX592" s="13" t="s">
        <v>75</v>
      </c>
      <c r="AY592" s="247" t="s">
        <v>156</v>
      </c>
    </row>
    <row r="593" s="13" customFormat="1">
      <c r="A593" s="13"/>
      <c r="B593" s="237"/>
      <c r="C593" s="238"/>
      <c r="D593" s="239" t="s">
        <v>170</v>
      </c>
      <c r="E593" s="240" t="s">
        <v>1</v>
      </c>
      <c r="F593" s="241" t="s">
        <v>173</v>
      </c>
      <c r="G593" s="238"/>
      <c r="H593" s="240" t="s">
        <v>1</v>
      </c>
      <c r="I593" s="242"/>
      <c r="J593" s="238"/>
      <c r="K593" s="238"/>
      <c r="L593" s="243"/>
      <c r="M593" s="244"/>
      <c r="N593" s="245"/>
      <c r="O593" s="245"/>
      <c r="P593" s="245"/>
      <c r="Q593" s="245"/>
      <c r="R593" s="245"/>
      <c r="S593" s="245"/>
      <c r="T593" s="24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7" t="s">
        <v>170</v>
      </c>
      <c r="AU593" s="247" t="s">
        <v>166</v>
      </c>
      <c r="AV593" s="13" t="s">
        <v>83</v>
      </c>
      <c r="AW593" s="13" t="s">
        <v>31</v>
      </c>
      <c r="AX593" s="13" t="s">
        <v>75</v>
      </c>
      <c r="AY593" s="247" t="s">
        <v>156</v>
      </c>
    </row>
    <row r="594" s="13" customFormat="1">
      <c r="A594" s="13"/>
      <c r="B594" s="237"/>
      <c r="C594" s="238"/>
      <c r="D594" s="239" t="s">
        <v>170</v>
      </c>
      <c r="E594" s="240" t="s">
        <v>1</v>
      </c>
      <c r="F594" s="241" t="s">
        <v>365</v>
      </c>
      <c r="G594" s="238"/>
      <c r="H594" s="240" t="s">
        <v>1</v>
      </c>
      <c r="I594" s="242"/>
      <c r="J594" s="238"/>
      <c r="K594" s="238"/>
      <c r="L594" s="243"/>
      <c r="M594" s="244"/>
      <c r="N594" s="245"/>
      <c r="O594" s="245"/>
      <c r="P594" s="245"/>
      <c r="Q594" s="245"/>
      <c r="R594" s="245"/>
      <c r="S594" s="245"/>
      <c r="T594" s="24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7" t="s">
        <v>170</v>
      </c>
      <c r="AU594" s="247" t="s">
        <v>166</v>
      </c>
      <c r="AV594" s="13" t="s">
        <v>83</v>
      </c>
      <c r="AW594" s="13" t="s">
        <v>31</v>
      </c>
      <c r="AX594" s="13" t="s">
        <v>75</v>
      </c>
      <c r="AY594" s="247" t="s">
        <v>156</v>
      </c>
    </row>
    <row r="595" s="14" customFormat="1">
      <c r="A595" s="14"/>
      <c r="B595" s="248"/>
      <c r="C595" s="249"/>
      <c r="D595" s="239" t="s">
        <v>170</v>
      </c>
      <c r="E595" s="250" t="s">
        <v>1</v>
      </c>
      <c r="F595" s="251" t="s">
        <v>519</v>
      </c>
      <c r="G595" s="249"/>
      <c r="H595" s="252">
        <v>57.460000000000001</v>
      </c>
      <c r="I595" s="253"/>
      <c r="J595" s="249"/>
      <c r="K595" s="249"/>
      <c r="L595" s="254"/>
      <c r="M595" s="255"/>
      <c r="N595" s="256"/>
      <c r="O595" s="256"/>
      <c r="P595" s="256"/>
      <c r="Q595" s="256"/>
      <c r="R595" s="256"/>
      <c r="S595" s="256"/>
      <c r="T595" s="257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8" t="s">
        <v>170</v>
      </c>
      <c r="AU595" s="258" t="s">
        <v>166</v>
      </c>
      <c r="AV595" s="14" t="s">
        <v>85</v>
      </c>
      <c r="AW595" s="14" t="s">
        <v>31</v>
      </c>
      <c r="AX595" s="14" t="s">
        <v>75</v>
      </c>
      <c r="AY595" s="258" t="s">
        <v>156</v>
      </c>
    </row>
    <row r="596" s="13" customFormat="1">
      <c r="A596" s="13"/>
      <c r="B596" s="237"/>
      <c r="C596" s="238"/>
      <c r="D596" s="239" t="s">
        <v>170</v>
      </c>
      <c r="E596" s="240" t="s">
        <v>1</v>
      </c>
      <c r="F596" s="241" t="s">
        <v>367</v>
      </c>
      <c r="G596" s="238"/>
      <c r="H596" s="240" t="s">
        <v>1</v>
      </c>
      <c r="I596" s="242"/>
      <c r="J596" s="238"/>
      <c r="K596" s="238"/>
      <c r="L596" s="243"/>
      <c r="M596" s="244"/>
      <c r="N596" s="245"/>
      <c r="O596" s="245"/>
      <c r="P596" s="245"/>
      <c r="Q596" s="245"/>
      <c r="R596" s="245"/>
      <c r="S596" s="245"/>
      <c r="T596" s="24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7" t="s">
        <v>170</v>
      </c>
      <c r="AU596" s="247" t="s">
        <v>166</v>
      </c>
      <c r="AV596" s="13" t="s">
        <v>83</v>
      </c>
      <c r="AW596" s="13" t="s">
        <v>31</v>
      </c>
      <c r="AX596" s="13" t="s">
        <v>75</v>
      </c>
      <c r="AY596" s="247" t="s">
        <v>156</v>
      </c>
    </row>
    <row r="597" s="14" customFormat="1">
      <c r="A597" s="14"/>
      <c r="B597" s="248"/>
      <c r="C597" s="249"/>
      <c r="D597" s="239" t="s">
        <v>170</v>
      </c>
      <c r="E597" s="250" t="s">
        <v>1</v>
      </c>
      <c r="F597" s="251" t="s">
        <v>520</v>
      </c>
      <c r="G597" s="249"/>
      <c r="H597" s="252">
        <v>9</v>
      </c>
      <c r="I597" s="253"/>
      <c r="J597" s="249"/>
      <c r="K597" s="249"/>
      <c r="L597" s="254"/>
      <c r="M597" s="255"/>
      <c r="N597" s="256"/>
      <c r="O597" s="256"/>
      <c r="P597" s="256"/>
      <c r="Q597" s="256"/>
      <c r="R597" s="256"/>
      <c r="S597" s="256"/>
      <c r="T597" s="257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8" t="s">
        <v>170</v>
      </c>
      <c r="AU597" s="258" t="s">
        <v>166</v>
      </c>
      <c r="AV597" s="14" t="s">
        <v>85</v>
      </c>
      <c r="AW597" s="14" t="s">
        <v>31</v>
      </c>
      <c r="AX597" s="14" t="s">
        <v>75</v>
      </c>
      <c r="AY597" s="258" t="s">
        <v>156</v>
      </c>
    </row>
    <row r="598" s="13" customFormat="1">
      <c r="A598" s="13"/>
      <c r="B598" s="237"/>
      <c r="C598" s="238"/>
      <c r="D598" s="239" t="s">
        <v>170</v>
      </c>
      <c r="E598" s="240" t="s">
        <v>1</v>
      </c>
      <c r="F598" s="241" t="s">
        <v>369</v>
      </c>
      <c r="G598" s="238"/>
      <c r="H598" s="240" t="s">
        <v>1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7" t="s">
        <v>170</v>
      </c>
      <c r="AU598" s="247" t="s">
        <v>166</v>
      </c>
      <c r="AV598" s="13" t="s">
        <v>83</v>
      </c>
      <c r="AW598" s="13" t="s">
        <v>31</v>
      </c>
      <c r="AX598" s="13" t="s">
        <v>75</v>
      </c>
      <c r="AY598" s="247" t="s">
        <v>156</v>
      </c>
    </row>
    <row r="599" s="14" customFormat="1">
      <c r="A599" s="14"/>
      <c r="B599" s="248"/>
      <c r="C599" s="249"/>
      <c r="D599" s="239" t="s">
        <v>170</v>
      </c>
      <c r="E599" s="250" t="s">
        <v>1</v>
      </c>
      <c r="F599" s="251" t="s">
        <v>521</v>
      </c>
      <c r="G599" s="249"/>
      <c r="H599" s="252">
        <v>215.22499999999999</v>
      </c>
      <c r="I599" s="253"/>
      <c r="J599" s="249"/>
      <c r="K599" s="249"/>
      <c r="L599" s="254"/>
      <c r="M599" s="255"/>
      <c r="N599" s="256"/>
      <c r="O599" s="256"/>
      <c r="P599" s="256"/>
      <c r="Q599" s="256"/>
      <c r="R599" s="256"/>
      <c r="S599" s="256"/>
      <c r="T599" s="25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8" t="s">
        <v>170</v>
      </c>
      <c r="AU599" s="258" t="s">
        <v>166</v>
      </c>
      <c r="AV599" s="14" t="s">
        <v>85</v>
      </c>
      <c r="AW599" s="14" t="s">
        <v>31</v>
      </c>
      <c r="AX599" s="14" t="s">
        <v>75</v>
      </c>
      <c r="AY599" s="258" t="s">
        <v>156</v>
      </c>
    </row>
    <row r="600" s="13" customFormat="1">
      <c r="A600" s="13"/>
      <c r="B600" s="237"/>
      <c r="C600" s="238"/>
      <c r="D600" s="239" t="s">
        <v>170</v>
      </c>
      <c r="E600" s="240" t="s">
        <v>1</v>
      </c>
      <c r="F600" s="241" t="s">
        <v>371</v>
      </c>
      <c r="G600" s="238"/>
      <c r="H600" s="240" t="s">
        <v>1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7" t="s">
        <v>170</v>
      </c>
      <c r="AU600" s="247" t="s">
        <v>166</v>
      </c>
      <c r="AV600" s="13" t="s">
        <v>83</v>
      </c>
      <c r="AW600" s="13" t="s">
        <v>31</v>
      </c>
      <c r="AX600" s="13" t="s">
        <v>75</v>
      </c>
      <c r="AY600" s="247" t="s">
        <v>156</v>
      </c>
    </row>
    <row r="601" s="14" customFormat="1">
      <c r="A601" s="14"/>
      <c r="B601" s="248"/>
      <c r="C601" s="249"/>
      <c r="D601" s="239" t="s">
        <v>170</v>
      </c>
      <c r="E601" s="250" t="s">
        <v>1</v>
      </c>
      <c r="F601" s="251" t="s">
        <v>522</v>
      </c>
      <c r="G601" s="249"/>
      <c r="H601" s="252">
        <v>141.65000000000001</v>
      </c>
      <c r="I601" s="253"/>
      <c r="J601" s="249"/>
      <c r="K601" s="249"/>
      <c r="L601" s="254"/>
      <c r="M601" s="255"/>
      <c r="N601" s="256"/>
      <c r="O601" s="256"/>
      <c r="P601" s="256"/>
      <c r="Q601" s="256"/>
      <c r="R601" s="256"/>
      <c r="S601" s="256"/>
      <c r="T601" s="257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8" t="s">
        <v>170</v>
      </c>
      <c r="AU601" s="258" t="s">
        <v>166</v>
      </c>
      <c r="AV601" s="14" t="s">
        <v>85</v>
      </c>
      <c r="AW601" s="14" t="s">
        <v>31</v>
      </c>
      <c r="AX601" s="14" t="s">
        <v>75</v>
      </c>
      <c r="AY601" s="258" t="s">
        <v>156</v>
      </c>
    </row>
    <row r="602" s="15" customFormat="1">
      <c r="A602" s="15"/>
      <c r="B602" s="259"/>
      <c r="C602" s="260"/>
      <c r="D602" s="239" t="s">
        <v>170</v>
      </c>
      <c r="E602" s="261" t="s">
        <v>1</v>
      </c>
      <c r="F602" s="262" t="s">
        <v>176</v>
      </c>
      <c r="G602" s="260"/>
      <c r="H602" s="263">
        <v>423.33499999999998</v>
      </c>
      <c r="I602" s="264"/>
      <c r="J602" s="260"/>
      <c r="K602" s="260"/>
      <c r="L602" s="265"/>
      <c r="M602" s="266"/>
      <c r="N602" s="267"/>
      <c r="O602" s="267"/>
      <c r="P602" s="267"/>
      <c r="Q602" s="267"/>
      <c r="R602" s="267"/>
      <c r="S602" s="267"/>
      <c r="T602" s="268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9" t="s">
        <v>170</v>
      </c>
      <c r="AU602" s="269" t="s">
        <v>166</v>
      </c>
      <c r="AV602" s="15" t="s">
        <v>165</v>
      </c>
      <c r="AW602" s="15" t="s">
        <v>31</v>
      </c>
      <c r="AX602" s="15" t="s">
        <v>83</v>
      </c>
      <c r="AY602" s="269" t="s">
        <v>156</v>
      </c>
    </row>
    <row r="603" s="14" customFormat="1">
      <c r="A603" s="14"/>
      <c r="B603" s="248"/>
      <c r="C603" s="249"/>
      <c r="D603" s="239" t="s">
        <v>170</v>
      </c>
      <c r="E603" s="249"/>
      <c r="F603" s="251" t="s">
        <v>523</v>
      </c>
      <c r="G603" s="249"/>
      <c r="H603" s="252">
        <v>444.50200000000001</v>
      </c>
      <c r="I603" s="253"/>
      <c r="J603" s="249"/>
      <c r="K603" s="249"/>
      <c r="L603" s="254"/>
      <c r="M603" s="255"/>
      <c r="N603" s="256"/>
      <c r="O603" s="256"/>
      <c r="P603" s="256"/>
      <c r="Q603" s="256"/>
      <c r="R603" s="256"/>
      <c r="S603" s="256"/>
      <c r="T603" s="257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8" t="s">
        <v>170</v>
      </c>
      <c r="AU603" s="258" t="s">
        <v>166</v>
      </c>
      <c r="AV603" s="14" t="s">
        <v>85</v>
      </c>
      <c r="AW603" s="14" t="s">
        <v>4</v>
      </c>
      <c r="AX603" s="14" t="s">
        <v>83</v>
      </c>
      <c r="AY603" s="258" t="s">
        <v>156</v>
      </c>
    </row>
    <row r="604" s="2" customFormat="1" ht="26.4" customHeight="1">
      <c r="A604" s="39"/>
      <c r="B604" s="40"/>
      <c r="C604" s="219" t="s">
        <v>524</v>
      </c>
      <c r="D604" s="219" t="s">
        <v>160</v>
      </c>
      <c r="E604" s="220" t="s">
        <v>525</v>
      </c>
      <c r="F604" s="221" t="s">
        <v>526</v>
      </c>
      <c r="G604" s="222" t="s">
        <v>163</v>
      </c>
      <c r="H604" s="223">
        <v>1101.125</v>
      </c>
      <c r="I604" s="224"/>
      <c r="J604" s="225">
        <f>ROUND(I604*H604,2)</f>
        <v>0</v>
      </c>
      <c r="K604" s="221" t="s">
        <v>164</v>
      </c>
      <c r="L604" s="45"/>
      <c r="M604" s="226" t="s">
        <v>1</v>
      </c>
      <c r="N604" s="227" t="s">
        <v>40</v>
      </c>
      <c r="O604" s="92"/>
      <c r="P604" s="228">
        <f>O604*H604</f>
        <v>0</v>
      </c>
      <c r="Q604" s="228">
        <v>0.01536</v>
      </c>
      <c r="R604" s="228">
        <f>Q604*H604</f>
        <v>16.91328</v>
      </c>
      <c r="S604" s="228">
        <v>0</v>
      </c>
      <c r="T604" s="229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0" t="s">
        <v>165</v>
      </c>
      <c r="AT604" s="230" t="s">
        <v>160</v>
      </c>
      <c r="AU604" s="230" t="s">
        <v>166</v>
      </c>
      <c r="AY604" s="18" t="s">
        <v>156</v>
      </c>
      <c r="BE604" s="231">
        <f>IF(N604="základní",J604,0)</f>
        <v>0</v>
      </c>
      <c r="BF604" s="231">
        <f>IF(N604="snížená",J604,0)</f>
        <v>0</v>
      </c>
      <c r="BG604" s="231">
        <f>IF(N604="zákl. přenesená",J604,0)</f>
        <v>0</v>
      </c>
      <c r="BH604" s="231">
        <f>IF(N604="sníž. přenesená",J604,0)</f>
        <v>0</v>
      </c>
      <c r="BI604" s="231">
        <f>IF(N604="nulová",J604,0)</f>
        <v>0</v>
      </c>
      <c r="BJ604" s="18" t="s">
        <v>83</v>
      </c>
      <c r="BK604" s="231">
        <f>ROUND(I604*H604,2)</f>
        <v>0</v>
      </c>
      <c r="BL604" s="18" t="s">
        <v>165</v>
      </c>
      <c r="BM604" s="230" t="s">
        <v>527</v>
      </c>
    </row>
    <row r="605" s="2" customFormat="1">
      <c r="A605" s="39"/>
      <c r="B605" s="40"/>
      <c r="C605" s="41"/>
      <c r="D605" s="232" t="s">
        <v>168</v>
      </c>
      <c r="E605" s="41"/>
      <c r="F605" s="233" t="s">
        <v>528</v>
      </c>
      <c r="G605" s="41"/>
      <c r="H605" s="41"/>
      <c r="I605" s="234"/>
      <c r="J605" s="41"/>
      <c r="K605" s="41"/>
      <c r="L605" s="45"/>
      <c r="M605" s="235"/>
      <c r="N605" s="236"/>
      <c r="O605" s="92"/>
      <c r="P605" s="92"/>
      <c r="Q605" s="92"/>
      <c r="R605" s="92"/>
      <c r="S605" s="92"/>
      <c r="T605" s="93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168</v>
      </c>
      <c r="AU605" s="18" t="s">
        <v>166</v>
      </c>
    </row>
    <row r="606" s="13" customFormat="1">
      <c r="A606" s="13"/>
      <c r="B606" s="237"/>
      <c r="C606" s="238"/>
      <c r="D606" s="239" t="s">
        <v>170</v>
      </c>
      <c r="E606" s="240" t="s">
        <v>1</v>
      </c>
      <c r="F606" s="241" t="s">
        <v>171</v>
      </c>
      <c r="G606" s="238"/>
      <c r="H606" s="240" t="s">
        <v>1</v>
      </c>
      <c r="I606" s="242"/>
      <c r="J606" s="238"/>
      <c r="K606" s="238"/>
      <c r="L606" s="243"/>
      <c r="M606" s="244"/>
      <c r="N606" s="245"/>
      <c r="O606" s="245"/>
      <c r="P606" s="245"/>
      <c r="Q606" s="245"/>
      <c r="R606" s="245"/>
      <c r="S606" s="245"/>
      <c r="T606" s="24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7" t="s">
        <v>170</v>
      </c>
      <c r="AU606" s="247" t="s">
        <v>166</v>
      </c>
      <c r="AV606" s="13" t="s">
        <v>83</v>
      </c>
      <c r="AW606" s="13" t="s">
        <v>31</v>
      </c>
      <c r="AX606" s="13" t="s">
        <v>75</v>
      </c>
      <c r="AY606" s="247" t="s">
        <v>156</v>
      </c>
    </row>
    <row r="607" s="13" customFormat="1">
      <c r="A607" s="13"/>
      <c r="B607" s="237"/>
      <c r="C607" s="238"/>
      <c r="D607" s="239" t="s">
        <v>170</v>
      </c>
      <c r="E607" s="240" t="s">
        <v>1</v>
      </c>
      <c r="F607" s="241" t="s">
        <v>172</v>
      </c>
      <c r="G607" s="238"/>
      <c r="H607" s="240" t="s">
        <v>1</v>
      </c>
      <c r="I607" s="242"/>
      <c r="J607" s="238"/>
      <c r="K607" s="238"/>
      <c r="L607" s="243"/>
      <c r="M607" s="244"/>
      <c r="N607" s="245"/>
      <c r="O607" s="245"/>
      <c r="P607" s="245"/>
      <c r="Q607" s="245"/>
      <c r="R607" s="245"/>
      <c r="S607" s="245"/>
      <c r="T607" s="246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7" t="s">
        <v>170</v>
      </c>
      <c r="AU607" s="247" t="s">
        <v>166</v>
      </c>
      <c r="AV607" s="13" t="s">
        <v>83</v>
      </c>
      <c r="AW607" s="13" t="s">
        <v>31</v>
      </c>
      <c r="AX607" s="13" t="s">
        <v>75</v>
      </c>
      <c r="AY607" s="247" t="s">
        <v>156</v>
      </c>
    </row>
    <row r="608" s="13" customFormat="1">
      <c r="A608" s="13"/>
      <c r="B608" s="237"/>
      <c r="C608" s="238"/>
      <c r="D608" s="239" t="s">
        <v>170</v>
      </c>
      <c r="E608" s="240" t="s">
        <v>1</v>
      </c>
      <c r="F608" s="241" t="s">
        <v>173</v>
      </c>
      <c r="G608" s="238"/>
      <c r="H608" s="240" t="s">
        <v>1</v>
      </c>
      <c r="I608" s="242"/>
      <c r="J608" s="238"/>
      <c r="K608" s="238"/>
      <c r="L608" s="243"/>
      <c r="M608" s="244"/>
      <c r="N608" s="245"/>
      <c r="O608" s="245"/>
      <c r="P608" s="245"/>
      <c r="Q608" s="245"/>
      <c r="R608" s="245"/>
      <c r="S608" s="245"/>
      <c r="T608" s="24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7" t="s">
        <v>170</v>
      </c>
      <c r="AU608" s="247" t="s">
        <v>166</v>
      </c>
      <c r="AV608" s="13" t="s">
        <v>83</v>
      </c>
      <c r="AW608" s="13" t="s">
        <v>31</v>
      </c>
      <c r="AX608" s="13" t="s">
        <v>75</v>
      </c>
      <c r="AY608" s="247" t="s">
        <v>156</v>
      </c>
    </row>
    <row r="609" s="13" customFormat="1">
      <c r="A609" s="13"/>
      <c r="B609" s="237"/>
      <c r="C609" s="238"/>
      <c r="D609" s="239" t="s">
        <v>170</v>
      </c>
      <c r="E609" s="240" t="s">
        <v>1</v>
      </c>
      <c r="F609" s="241" t="s">
        <v>529</v>
      </c>
      <c r="G609" s="238"/>
      <c r="H609" s="240" t="s">
        <v>1</v>
      </c>
      <c r="I609" s="242"/>
      <c r="J609" s="238"/>
      <c r="K609" s="238"/>
      <c r="L609" s="243"/>
      <c r="M609" s="244"/>
      <c r="N609" s="245"/>
      <c r="O609" s="245"/>
      <c r="P609" s="245"/>
      <c r="Q609" s="245"/>
      <c r="R609" s="245"/>
      <c r="S609" s="245"/>
      <c r="T609" s="24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7" t="s">
        <v>170</v>
      </c>
      <c r="AU609" s="247" t="s">
        <v>166</v>
      </c>
      <c r="AV609" s="13" t="s">
        <v>83</v>
      </c>
      <c r="AW609" s="13" t="s">
        <v>31</v>
      </c>
      <c r="AX609" s="13" t="s">
        <v>75</v>
      </c>
      <c r="AY609" s="247" t="s">
        <v>156</v>
      </c>
    </row>
    <row r="610" s="13" customFormat="1">
      <c r="A610" s="13"/>
      <c r="B610" s="237"/>
      <c r="C610" s="238"/>
      <c r="D610" s="239" t="s">
        <v>170</v>
      </c>
      <c r="E610" s="240" t="s">
        <v>1</v>
      </c>
      <c r="F610" s="241" t="s">
        <v>530</v>
      </c>
      <c r="G610" s="238"/>
      <c r="H610" s="240" t="s">
        <v>1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7" t="s">
        <v>170</v>
      </c>
      <c r="AU610" s="247" t="s">
        <v>166</v>
      </c>
      <c r="AV610" s="13" t="s">
        <v>83</v>
      </c>
      <c r="AW610" s="13" t="s">
        <v>31</v>
      </c>
      <c r="AX610" s="13" t="s">
        <v>75</v>
      </c>
      <c r="AY610" s="247" t="s">
        <v>156</v>
      </c>
    </row>
    <row r="611" s="13" customFormat="1">
      <c r="A611" s="13"/>
      <c r="B611" s="237"/>
      <c r="C611" s="238"/>
      <c r="D611" s="239" t="s">
        <v>170</v>
      </c>
      <c r="E611" s="240" t="s">
        <v>1</v>
      </c>
      <c r="F611" s="241" t="s">
        <v>173</v>
      </c>
      <c r="G611" s="238"/>
      <c r="H611" s="240" t="s">
        <v>1</v>
      </c>
      <c r="I611" s="242"/>
      <c r="J611" s="238"/>
      <c r="K611" s="238"/>
      <c r="L611" s="243"/>
      <c r="M611" s="244"/>
      <c r="N611" s="245"/>
      <c r="O611" s="245"/>
      <c r="P611" s="245"/>
      <c r="Q611" s="245"/>
      <c r="R611" s="245"/>
      <c r="S611" s="245"/>
      <c r="T611" s="24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7" t="s">
        <v>170</v>
      </c>
      <c r="AU611" s="247" t="s">
        <v>166</v>
      </c>
      <c r="AV611" s="13" t="s">
        <v>83</v>
      </c>
      <c r="AW611" s="13" t="s">
        <v>31</v>
      </c>
      <c r="AX611" s="13" t="s">
        <v>75</v>
      </c>
      <c r="AY611" s="247" t="s">
        <v>156</v>
      </c>
    </row>
    <row r="612" s="13" customFormat="1">
      <c r="A612" s="13"/>
      <c r="B612" s="237"/>
      <c r="C612" s="238"/>
      <c r="D612" s="239" t="s">
        <v>170</v>
      </c>
      <c r="E612" s="240" t="s">
        <v>1</v>
      </c>
      <c r="F612" s="241" t="s">
        <v>531</v>
      </c>
      <c r="G612" s="238"/>
      <c r="H612" s="240" t="s">
        <v>1</v>
      </c>
      <c r="I612" s="242"/>
      <c r="J612" s="238"/>
      <c r="K612" s="238"/>
      <c r="L612" s="243"/>
      <c r="M612" s="244"/>
      <c r="N612" s="245"/>
      <c r="O612" s="245"/>
      <c r="P612" s="245"/>
      <c r="Q612" s="245"/>
      <c r="R612" s="245"/>
      <c r="S612" s="245"/>
      <c r="T612" s="24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7" t="s">
        <v>170</v>
      </c>
      <c r="AU612" s="247" t="s">
        <v>166</v>
      </c>
      <c r="AV612" s="13" t="s">
        <v>83</v>
      </c>
      <c r="AW612" s="13" t="s">
        <v>31</v>
      </c>
      <c r="AX612" s="13" t="s">
        <v>75</v>
      </c>
      <c r="AY612" s="247" t="s">
        <v>156</v>
      </c>
    </row>
    <row r="613" s="14" customFormat="1">
      <c r="A613" s="14"/>
      <c r="B613" s="248"/>
      <c r="C613" s="249"/>
      <c r="D613" s="239" t="s">
        <v>170</v>
      </c>
      <c r="E613" s="250" t="s">
        <v>1</v>
      </c>
      <c r="F613" s="251" t="s">
        <v>532</v>
      </c>
      <c r="G613" s="249"/>
      <c r="H613" s="252">
        <v>403.19999999999999</v>
      </c>
      <c r="I613" s="253"/>
      <c r="J613" s="249"/>
      <c r="K613" s="249"/>
      <c r="L613" s="254"/>
      <c r="M613" s="255"/>
      <c r="N613" s="256"/>
      <c r="O613" s="256"/>
      <c r="P613" s="256"/>
      <c r="Q613" s="256"/>
      <c r="R613" s="256"/>
      <c r="S613" s="256"/>
      <c r="T613" s="257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8" t="s">
        <v>170</v>
      </c>
      <c r="AU613" s="258" t="s">
        <v>166</v>
      </c>
      <c r="AV613" s="14" t="s">
        <v>85</v>
      </c>
      <c r="AW613" s="14" t="s">
        <v>31</v>
      </c>
      <c r="AX613" s="14" t="s">
        <v>75</v>
      </c>
      <c r="AY613" s="258" t="s">
        <v>156</v>
      </c>
    </row>
    <row r="614" s="14" customFormat="1">
      <c r="A614" s="14"/>
      <c r="B614" s="248"/>
      <c r="C614" s="249"/>
      <c r="D614" s="239" t="s">
        <v>170</v>
      </c>
      <c r="E614" s="250" t="s">
        <v>1</v>
      </c>
      <c r="F614" s="251" t="s">
        <v>533</v>
      </c>
      <c r="G614" s="249"/>
      <c r="H614" s="252">
        <v>-124.81</v>
      </c>
      <c r="I614" s="253"/>
      <c r="J614" s="249"/>
      <c r="K614" s="249"/>
      <c r="L614" s="254"/>
      <c r="M614" s="255"/>
      <c r="N614" s="256"/>
      <c r="O614" s="256"/>
      <c r="P614" s="256"/>
      <c r="Q614" s="256"/>
      <c r="R614" s="256"/>
      <c r="S614" s="256"/>
      <c r="T614" s="257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8" t="s">
        <v>170</v>
      </c>
      <c r="AU614" s="258" t="s">
        <v>166</v>
      </c>
      <c r="AV614" s="14" t="s">
        <v>85</v>
      </c>
      <c r="AW614" s="14" t="s">
        <v>31</v>
      </c>
      <c r="AX614" s="14" t="s">
        <v>75</v>
      </c>
      <c r="AY614" s="258" t="s">
        <v>156</v>
      </c>
    </row>
    <row r="615" s="16" customFormat="1">
      <c r="A615" s="16"/>
      <c r="B615" s="270"/>
      <c r="C615" s="271"/>
      <c r="D615" s="239" t="s">
        <v>170</v>
      </c>
      <c r="E615" s="272" t="s">
        <v>1</v>
      </c>
      <c r="F615" s="273" t="s">
        <v>242</v>
      </c>
      <c r="G615" s="271"/>
      <c r="H615" s="274">
        <v>278.38999999999999</v>
      </c>
      <c r="I615" s="275"/>
      <c r="J615" s="271"/>
      <c r="K615" s="271"/>
      <c r="L615" s="276"/>
      <c r="M615" s="277"/>
      <c r="N615" s="278"/>
      <c r="O615" s="278"/>
      <c r="P615" s="278"/>
      <c r="Q615" s="278"/>
      <c r="R615" s="278"/>
      <c r="S615" s="278"/>
      <c r="T615" s="279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T615" s="280" t="s">
        <v>170</v>
      </c>
      <c r="AU615" s="280" t="s">
        <v>166</v>
      </c>
      <c r="AV615" s="16" t="s">
        <v>166</v>
      </c>
      <c r="AW615" s="16" t="s">
        <v>31</v>
      </c>
      <c r="AX615" s="16" t="s">
        <v>75</v>
      </c>
      <c r="AY615" s="280" t="s">
        <v>156</v>
      </c>
    </row>
    <row r="616" s="14" customFormat="1">
      <c r="A616" s="14"/>
      <c r="B616" s="248"/>
      <c r="C616" s="249"/>
      <c r="D616" s="239" t="s">
        <v>170</v>
      </c>
      <c r="E616" s="250" t="s">
        <v>1</v>
      </c>
      <c r="F616" s="251" t="s">
        <v>534</v>
      </c>
      <c r="G616" s="249"/>
      <c r="H616" s="252">
        <v>402.5</v>
      </c>
      <c r="I616" s="253"/>
      <c r="J616" s="249"/>
      <c r="K616" s="249"/>
      <c r="L616" s="254"/>
      <c r="M616" s="255"/>
      <c r="N616" s="256"/>
      <c r="O616" s="256"/>
      <c r="P616" s="256"/>
      <c r="Q616" s="256"/>
      <c r="R616" s="256"/>
      <c r="S616" s="256"/>
      <c r="T616" s="257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8" t="s">
        <v>170</v>
      </c>
      <c r="AU616" s="258" t="s">
        <v>166</v>
      </c>
      <c r="AV616" s="14" t="s">
        <v>85</v>
      </c>
      <c r="AW616" s="14" t="s">
        <v>31</v>
      </c>
      <c r="AX616" s="14" t="s">
        <v>75</v>
      </c>
      <c r="AY616" s="258" t="s">
        <v>156</v>
      </c>
    </row>
    <row r="617" s="14" customFormat="1">
      <c r="A617" s="14"/>
      <c r="B617" s="248"/>
      <c r="C617" s="249"/>
      <c r="D617" s="239" t="s">
        <v>170</v>
      </c>
      <c r="E617" s="250" t="s">
        <v>1</v>
      </c>
      <c r="F617" s="251" t="s">
        <v>535</v>
      </c>
      <c r="G617" s="249"/>
      <c r="H617" s="252">
        <v>-96.709999999999994</v>
      </c>
      <c r="I617" s="253"/>
      <c r="J617" s="249"/>
      <c r="K617" s="249"/>
      <c r="L617" s="254"/>
      <c r="M617" s="255"/>
      <c r="N617" s="256"/>
      <c r="O617" s="256"/>
      <c r="P617" s="256"/>
      <c r="Q617" s="256"/>
      <c r="R617" s="256"/>
      <c r="S617" s="256"/>
      <c r="T617" s="257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8" t="s">
        <v>170</v>
      </c>
      <c r="AU617" s="258" t="s">
        <v>166</v>
      </c>
      <c r="AV617" s="14" t="s">
        <v>85</v>
      </c>
      <c r="AW617" s="14" t="s">
        <v>31</v>
      </c>
      <c r="AX617" s="14" t="s">
        <v>75</v>
      </c>
      <c r="AY617" s="258" t="s">
        <v>156</v>
      </c>
    </row>
    <row r="618" s="16" customFormat="1">
      <c r="A618" s="16"/>
      <c r="B618" s="270"/>
      <c r="C618" s="271"/>
      <c r="D618" s="239" t="s">
        <v>170</v>
      </c>
      <c r="E618" s="272" t="s">
        <v>1</v>
      </c>
      <c r="F618" s="273" t="s">
        <v>242</v>
      </c>
      <c r="G618" s="271"/>
      <c r="H618" s="274">
        <v>305.79000000000002</v>
      </c>
      <c r="I618" s="275"/>
      <c r="J618" s="271"/>
      <c r="K618" s="271"/>
      <c r="L618" s="276"/>
      <c r="M618" s="277"/>
      <c r="N618" s="278"/>
      <c r="O618" s="278"/>
      <c r="P618" s="278"/>
      <c r="Q618" s="278"/>
      <c r="R618" s="278"/>
      <c r="S618" s="278"/>
      <c r="T618" s="279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T618" s="280" t="s">
        <v>170</v>
      </c>
      <c r="AU618" s="280" t="s">
        <v>166</v>
      </c>
      <c r="AV618" s="16" t="s">
        <v>166</v>
      </c>
      <c r="AW618" s="16" t="s">
        <v>31</v>
      </c>
      <c r="AX618" s="16" t="s">
        <v>75</v>
      </c>
      <c r="AY618" s="280" t="s">
        <v>156</v>
      </c>
    </row>
    <row r="619" s="14" customFormat="1">
      <c r="A619" s="14"/>
      <c r="B619" s="248"/>
      <c r="C619" s="249"/>
      <c r="D619" s="239" t="s">
        <v>170</v>
      </c>
      <c r="E619" s="250" t="s">
        <v>1</v>
      </c>
      <c r="F619" s="251" t="s">
        <v>536</v>
      </c>
      <c r="G619" s="249"/>
      <c r="H619" s="252">
        <v>209.00999999999999</v>
      </c>
      <c r="I619" s="253"/>
      <c r="J619" s="249"/>
      <c r="K619" s="249"/>
      <c r="L619" s="254"/>
      <c r="M619" s="255"/>
      <c r="N619" s="256"/>
      <c r="O619" s="256"/>
      <c r="P619" s="256"/>
      <c r="Q619" s="256"/>
      <c r="R619" s="256"/>
      <c r="S619" s="256"/>
      <c r="T619" s="257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8" t="s">
        <v>170</v>
      </c>
      <c r="AU619" s="258" t="s">
        <v>166</v>
      </c>
      <c r="AV619" s="14" t="s">
        <v>85</v>
      </c>
      <c r="AW619" s="14" t="s">
        <v>31</v>
      </c>
      <c r="AX619" s="14" t="s">
        <v>75</v>
      </c>
      <c r="AY619" s="258" t="s">
        <v>156</v>
      </c>
    </row>
    <row r="620" s="16" customFormat="1">
      <c r="A620" s="16"/>
      <c r="B620" s="270"/>
      <c r="C620" s="271"/>
      <c r="D620" s="239" t="s">
        <v>170</v>
      </c>
      <c r="E620" s="272" t="s">
        <v>1</v>
      </c>
      <c r="F620" s="273" t="s">
        <v>242</v>
      </c>
      <c r="G620" s="271"/>
      <c r="H620" s="274">
        <v>209.00999999999999</v>
      </c>
      <c r="I620" s="275"/>
      <c r="J620" s="271"/>
      <c r="K620" s="271"/>
      <c r="L620" s="276"/>
      <c r="M620" s="277"/>
      <c r="N620" s="278"/>
      <c r="O620" s="278"/>
      <c r="P620" s="278"/>
      <c r="Q620" s="278"/>
      <c r="R620" s="278"/>
      <c r="S620" s="278"/>
      <c r="T620" s="279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T620" s="280" t="s">
        <v>170</v>
      </c>
      <c r="AU620" s="280" t="s">
        <v>166</v>
      </c>
      <c r="AV620" s="16" t="s">
        <v>166</v>
      </c>
      <c r="AW620" s="16" t="s">
        <v>31</v>
      </c>
      <c r="AX620" s="16" t="s">
        <v>75</v>
      </c>
      <c r="AY620" s="280" t="s">
        <v>156</v>
      </c>
    </row>
    <row r="621" s="14" customFormat="1">
      <c r="A621" s="14"/>
      <c r="B621" s="248"/>
      <c r="C621" s="249"/>
      <c r="D621" s="239" t="s">
        <v>170</v>
      </c>
      <c r="E621" s="250" t="s">
        <v>1</v>
      </c>
      <c r="F621" s="251" t="s">
        <v>537</v>
      </c>
      <c r="G621" s="249"/>
      <c r="H621" s="252">
        <v>239</v>
      </c>
      <c r="I621" s="253"/>
      <c r="J621" s="249"/>
      <c r="K621" s="249"/>
      <c r="L621" s="254"/>
      <c r="M621" s="255"/>
      <c r="N621" s="256"/>
      <c r="O621" s="256"/>
      <c r="P621" s="256"/>
      <c r="Q621" s="256"/>
      <c r="R621" s="256"/>
      <c r="S621" s="256"/>
      <c r="T621" s="257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8" t="s">
        <v>170</v>
      </c>
      <c r="AU621" s="258" t="s">
        <v>166</v>
      </c>
      <c r="AV621" s="14" t="s">
        <v>85</v>
      </c>
      <c r="AW621" s="14" t="s">
        <v>31</v>
      </c>
      <c r="AX621" s="14" t="s">
        <v>75</v>
      </c>
      <c r="AY621" s="258" t="s">
        <v>156</v>
      </c>
    </row>
    <row r="622" s="14" customFormat="1">
      <c r="A622" s="14"/>
      <c r="B622" s="248"/>
      <c r="C622" s="249"/>
      <c r="D622" s="239" t="s">
        <v>170</v>
      </c>
      <c r="E622" s="250" t="s">
        <v>1</v>
      </c>
      <c r="F622" s="251" t="s">
        <v>538</v>
      </c>
      <c r="G622" s="249"/>
      <c r="H622" s="252">
        <v>-26.629999999999999</v>
      </c>
      <c r="I622" s="253"/>
      <c r="J622" s="249"/>
      <c r="K622" s="249"/>
      <c r="L622" s="254"/>
      <c r="M622" s="255"/>
      <c r="N622" s="256"/>
      <c r="O622" s="256"/>
      <c r="P622" s="256"/>
      <c r="Q622" s="256"/>
      <c r="R622" s="256"/>
      <c r="S622" s="256"/>
      <c r="T622" s="257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8" t="s">
        <v>170</v>
      </c>
      <c r="AU622" s="258" t="s">
        <v>166</v>
      </c>
      <c r="AV622" s="14" t="s">
        <v>85</v>
      </c>
      <c r="AW622" s="14" t="s">
        <v>31</v>
      </c>
      <c r="AX622" s="14" t="s">
        <v>75</v>
      </c>
      <c r="AY622" s="258" t="s">
        <v>156</v>
      </c>
    </row>
    <row r="623" s="16" customFormat="1">
      <c r="A623" s="16"/>
      <c r="B623" s="270"/>
      <c r="C623" s="271"/>
      <c r="D623" s="239" t="s">
        <v>170</v>
      </c>
      <c r="E623" s="272" t="s">
        <v>1</v>
      </c>
      <c r="F623" s="273" t="s">
        <v>242</v>
      </c>
      <c r="G623" s="271"/>
      <c r="H623" s="274">
        <v>212.37000000000001</v>
      </c>
      <c r="I623" s="275"/>
      <c r="J623" s="271"/>
      <c r="K623" s="271"/>
      <c r="L623" s="276"/>
      <c r="M623" s="277"/>
      <c r="N623" s="278"/>
      <c r="O623" s="278"/>
      <c r="P623" s="278"/>
      <c r="Q623" s="278"/>
      <c r="R623" s="278"/>
      <c r="S623" s="278"/>
      <c r="T623" s="279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T623" s="280" t="s">
        <v>170</v>
      </c>
      <c r="AU623" s="280" t="s">
        <v>166</v>
      </c>
      <c r="AV623" s="16" t="s">
        <v>166</v>
      </c>
      <c r="AW623" s="16" t="s">
        <v>31</v>
      </c>
      <c r="AX623" s="16" t="s">
        <v>75</v>
      </c>
      <c r="AY623" s="280" t="s">
        <v>156</v>
      </c>
    </row>
    <row r="624" s="14" customFormat="1">
      <c r="A624" s="14"/>
      <c r="B624" s="248"/>
      <c r="C624" s="249"/>
      <c r="D624" s="239" t="s">
        <v>170</v>
      </c>
      <c r="E624" s="250" t="s">
        <v>1</v>
      </c>
      <c r="F624" s="251" t="s">
        <v>539</v>
      </c>
      <c r="G624" s="249"/>
      <c r="H624" s="252">
        <v>24.123000000000001</v>
      </c>
      <c r="I624" s="253"/>
      <c r="J624" s="249"/>
      <c r="K624" s="249"/>
      <c r="L624" s="254"/>
      <c r="M624" s="255"/>
      <c r="N624" s="256"/>
      <c r="O624" s="256"/>
      <c r="P624" s="256"/>
      <c r="Q624" s="256"/>
      <c r="R624" s="256"/>
      <c r="S624" s="256"/>
      <c r="T624" s="257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8" t="s">
        <v>170</v>
      </c>
      <c r="AU624" s="258" t="s">
        <v>166</v>
      </c>
      <c r="AV624" s="14" t="s">
        <v>85</v>
      </c>
      <c r="AW624" s="14" t="s">
        <v>31</v>
      </c>
      <c r="AX624" s="14" t="s">
        <v>75</v>
      </c>
      <c r="AY624" s="258" t="s">
        <v>156</v>
      </c>
    </row>
    <row r="625" s="16" customFormat="1">
      <c r="A625" s="16"/>
      <c r="B625" s="270"/>
      <c r="C625" s="271"/>
      <c r="D625" s="239" t="s">
        <v>170</v>
      </c>
      <c r="E625" s="272" t="s">
        <v>1</v>
      </c>
      <c r="F625" s="273" t="s">
        <v>242</v>
      </c>
      <c r="G625" s="271"/>
      <c r="H625" s="274">
        <v>24.123000000000001</v>
      </c>
      <c r="I625" s="275"/>
      <c r="J625" s="271"/>
      <c r="K625" s="271"/>
      <c r="L625" s="276"/>
      <c r="M625" s="277"/>
      <c r="N625" s="278"/>
      <c r="O625" s="278"/>
      <c r="P625" s="278"/>
      <c r="Q625" s="278"/>
      <c r="R625" s="278"/>
      <c r="S625" s="278"/>
      <c r="T625" s="279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T625" s="280" t="s">
        <v>170</v>
      </c>
      <c r="AU625" s="280" t="s">
        <v>166</v>
      </c>
      <c r="AV625" s="16" t="s">
        <v>166</v>
      </c>
      <c r="AW625" s="16" t="s">
        <v>31</v>
      </c>
      <c r="AX625" s="16" t="s">
        <v>75</v>
      </c>
      <c r="AY625" s="280" t="s">
        <v>156</v>
      </c>
    </row>
    <row r="626" s="13" customFormat="1">
      <c r="A626" s="13"/>
      <c r="B626" s="237"/>
      <c r="C626" s="238"/>
      <c r="D626" s="239" t="s">
        <v>170</v>
      </c>
      <c r="E626" s="240" t="s">
        <v>1</v>
      </c>
      <c r="F626" s="241" t="s">
        <v>540</v>
      </c>
      <c r="G626" s="238"/>
      <c r="H626" s="240" t="s">
        <v>1</v>
      </c>
      <c r="I626" s="242"/>
      <c r="J626" s="238"/>
      <c r="K626" s="238"/>
      <c r="L626" s="243"/>
      <c r="M626" s="244"/>
      <c r="N626" s="245"/>
      <c r="O626" s="245"/>
      <c r="P626" s="245"/>
      <c r="Q626" s="245"/>
      <c r="R626" s="245"/>
      <c r="S626" s="245"/>
      <c r="T626" s="24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7" t="s">
        <v>170</v>
      </c>
      <c r="AU626" s="247" t="s">
        <v>166</v>
      </c>
      <c r="AV626" s="13" t="s">
        <v>83</v>
      </c>
      <c r="AW626" s="13" t="s">
        <v>31</v>
      </c>
      <c r="AX626" s="13" t="s">
        <v>75</v>
      </c>
      <c r="AY626" s="247" t="s">
        <v>156</v>
      </c>
    </row>
    <row r="627" s="14" customFormat="1">
      <c r="A627" s="14"/>
      <c r="B627" s="248"/>
      <c r="C627" s="249"/>
      <c r="D627" s="239" t="s">
        <v>170</v>
      </c>
      <c r="E627" s="250" t="s">
        <v>1</v>
      </c>
      <c r="F627" s="251" t="s">
        <v>541</v>
      </c>
      <c r="G627" s="249"/>
      <c r="H627" s="252">
        <v>22.140999999999998</v>
      </c>
      <c r="I627" s="253"/>
      <c r="J627" s="249"/>
      <c r="K627" s="249"/>
      <c r="L627" s="254"/>
      <c r="M627" s="255"/>
      <c r="N627" s="256"/>
      <c r="O627" s="256"/>
      <c r="P627" s="256"/>
      <c r="Q627" s="256"/>
      <c r="R627" s="256"/>
      <c r="S627" s="256"/>
      <c r="T627" s="257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8" t="s">
        <v>170</v>
      </c>
      <c r="AU627" s="258" t="s">
        <v>166</v>
      </c>
      <c r="AV627" s="14" t="s">
        <v>85</v>
      </c>
      <c r="AW627" s="14" t="s">
        <v>31</v>
      </c>
      <c r="AX627" s="14" t="s">
        <v>75</v>
      </c>
      <c r="AY627" s="258" t="s">
        <v>156</v>
      </c>
    </row>
    <row r="628" s="14" customFormat="1">
      <c r="A628" s="14"/>
      <c r="B628" s="248"/>
      <c r="C628" s="249"/>
      <c r="D628" s="239" t="s">
        <v>170</v>
      </c>
      <c r="E628" s="250" t="s">
        <v>1</v>
      </c>
      <c r="F628" s="251" t="s">
        <v>542</v>
      </c>
      <c r="G628" s="249"/>
      <c r="H628" s="252">
        <v>22.140999999999998</v>
      </c>
      <c r="I628" s="253"/>
      <c r="J628" s="249"/>
      <c r="K628" s="249"/>
      <c r="L628" s="254"/>
      <c r="M628" s="255"/>
      <c r="N628" s="256"/>
      <c r="O628" s="256"/>
      <c r="P628" s="256"/>
      <c r="Q628" s="256"/>
      <c r="R628" s="256"/>
      <c r="S628" s="256"/>
      <c r="T628" s="257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8" t="s">
        <v>170</v>
      </c>
      <c r="AU628" s="258" t="s">
        <v>166</v>
      </c>
      <c r="AV628" s="14" t="s">
        <v>85</v>
      </c>
      <c r="AW628" s="14" t="s">
        <v>31</v>
      </c>
      <c r="AX628" s="14" t="s">
        <v>75</v>
      </c>
      <c r="AY628" s="258" t="s">
        <v>156</v>
      </c>
    </row>
    <row r="629" s="14" customFormat="1">
      <c r="A629" s="14"/>
      <c r="B629" s="248"/>
      <c r="C629" s="249"/>
      <c r="D629" s="239" t="s">
        <v>170</v>
      </c>
      <c r="E629" s="250" t="s">
        <v>1</v>
      </c>
      <c r="F629" s="251" t="s">
        <v>543</v>
      </c>
      <c r="G629" s="249"/>
      <c r="H629" s="252">
        <v>13.58</v>
      </c>
      <c r="I629" s="253"/>
      <c r="J629" s="249"/>
      <c r="K629" s="249"/>
      <c r="L629" s="254"/>
      <c r="M629" s="255"/>
      <c r="N629" s="256"/>
      <c r="O629" s="256"/>
      <c r="P629" s="256"/>
      <c r="Q629" s="256"/>
      <c r="R629" s="256"/>
      <c r="S629" s="256"/>
      <c r="T629" s="257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8" t="s">
        <v>170</v>
      </c>
      <c r="AU629" s="258" t="s">
        <v>166</v>
      </c>
      <c r="AV629" s="14" t="s">
        <v>85</v>
      </c>
      <c r="AW629" s="14" t="s">
        <v>31</v>
      </c>
      <c r="AX629" s="14" t="s">
        <v>75</v>
      </c>
      <c r="AY629" s="258" t="s">
        <v>156</v>
      </c>
    </row>
    <row r="630" s="14" customFormat="1">
      <c r="A630" s="14"/>
      <c r="B630" s="248"/>
      <c r="C630" s="249"/>
      <c r="D630" s="239" t="s">
        <v>170</v>
      </c>
      <c r="E630" s="250" t="s">
        <v>1</v>
      </c>
      <c r="F630" s="251" t="s">
        <v>544</v>
      </c>
      <c r="G630" s="249"/>
      <c r="H630" s="252">
        <v>13.58</v>
      </c>
      <c r="I630" s="253"/>
      <c r="J630" s="249"/>
      <c r="K630" s="249"/>
      <c r="L630" s="254"/>
      <c r="M630" s="255"/>
      <c r="N630" s="256"/>
      <c r="O630" s="256"/>
      <c r="P630" s="256"/>
      <c r="Q630" s="256"/>
      <c r="R630" s="256"/>
      <c r="S630" s="256"/>
      <c r="T630" s="257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8" t="s">
        <v>170</v>
      </c>
      <c r="AU630" s="258" t="s">
        <v>166</v>
      </c>
      <c r="AV630" s="14" t="s">
        <v>85</v>
      </c>
      <c r="AW630" s="14" t="s">
        <v>31</v>
      </c>
      <c r="AX630" s="14" t="s">
        <v>75</v>
      </c>
      <c r="AY630" s="258" t="s">
        <v>156</v>
      </c>
    </row>
    <row r="631" s="16" customFormat="1">
      <c r="A631" s="16"/>
      <c r="B631" s="270"/>
      <c r="C631" s="271"/>
      <c r="D631" s="239" t="s">
        <v>170</v>
      </c>
      <c r="E631" s="272" t="s">
        <v>1</v>
      </c>
      <c r="F631" s="273" t="s">
        <v>242</v>
      </c>
      <c r="G631" s="271"/>
      <c r="H631" s="274">
        <v>71.441999999999993</v>
      </c>
      <c r="I631" s="275"/>
      <c r="J631" s="271"/>
      <c r="K631" s="271"/>
      <c r="L631" s="276"/>
      <c r="M631" s="277"/>
      <c r="N631" s="278"/>
      <c r="O631" s="278"/>
      <c r="P631" s="278"/>
      <c r="Q631" s="278"/>
      <c r="R631" s="278"/>
      <c r="S631" s="278"/>
      <c r="T631" s="279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T631" s="280" t="s">
        <v>170</v>
      </c>
      <c r="AU631" s="280" t="s">
        <v>166</v>
      </c>
      <c r="AV631" s="16" t="s">
        <v>166</v>
      </c>
      <c r="AW631" s="16" t="s">
        <v>31</v>
      </c>
      <c r="AX631" s="16" t="s">
        <v>75</v>
      </c>
      <c r="AY631" s="280" t="s">
        <v>156</v>
      </c>
    </row>
    <row r="632" s="15" customFormat="1">
      <c r="A632" s="15"/>
      <c r="B632" s="259"/>
      <c r="C632" s="260"/>
      <c r="D632" s="239" t="s">
        <v>170</v>
      </c>
      <c r="E632" s="261" t="s">
        <v>1</v>
      </c>
      <c r="F632" s="262" t="s">
        <v>176</v>
      </c>
      <c r="G632" s="260"/>
      <c r="H632" s="263">
        <v>1101.125</v>
      </c>
      <c r="I632" s="264"/>
      <c r="J632" s="260"/>
      <c r="K632" s="260"/>
      <c r="L632" s="265"/>
      <c r="M632" s="266"/>
      <c r="N632" s="267"/>
      <c r="O632" s="267"/>
      <c r="P632" s="267"/>
      <c r="Q632" s="267"/>
      <c r="R632" s="267"/>
      <c r="S632" s="267"/>
      <c r="T632" s="268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69" t="s">
        <v>170</v>
      </c>
      <c r="AU632" s="269" t="s">
        <v>166</v>
      </c>
      <c r="AV632" s="15" t="s">
        <v>165</v>
      </c>
      <c r="AW632" s="15" t="s">
        <v>31</v>
      </c>
      <c r="AX632" s="15" t="s">
        <v>83</v>
      </c>
      <c r="AY632" s="269" t="s">
        <v>156</v>
      </c>
    </row>
    <row r="633" s="2" customFormat="1" ht="26.4" customHeight="1">
      <c r="A633" s="39"/>
      <c r="B633" s="40"/>
      <c r="C633" s="219" t="s">
        <v>545</v>
      </c>
      <c r="D633" s="219" t="s">
        <v>160</v>
      </c>
      <c r="E633" s="220" t="s">
        <v>546</v>
      </c>
      <c r="F633" s="221" t="s">
        <v>547</v>
      </c>
      <c r="G633" s="222" t="s">
        <v>163</v>
      </c>
      <c r="H633" s="223">
        <v>50.340000000000003</v>
      </c>
      <c r="I633" s="224"/>
      <c r="J633" s="225">
        <f>ROUND(I633*H633,2)</f>
        <v>0</v>
      </c>
      <c r="K633" s="221" t="s">
        <v>164</v>
      </c>
      <c r="L633" s="45"/>
      <c r="M633" s="226" t="s">
        <v>1</v>
      </c>
      <c r="N633" s="227" t="s">
        <v>40</v>
      </c>
      <c r="O633" s="92"/>
      <c r="P633" s="228">
        <f>O633*H633</f>
        <v>0</v>
      </c>
      <c r="Q633" s="228">
        <v>0.0057000000000000002</v>
      </c>
      <c r="R633" s="228">
        <f>Q633*H633</f>
        <v>0.28693800000000003</v>
      </c>
      <c r="S633" s="228">
        <v>0</v>
      </c>
      <c r="T633" s="229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0" t="s">
        <v>165</v>
      </c>
      <c r="AT633" s="230" t="s">
        <v>160</v>
      </c>
      <c r="AU633" s="230" t="s">
        <v>166</v>
      </c>
      <c r="AY633" s="18" t="s">
        <v>156</v>
      </c>
      <c r="BE633" s="231">
        <f>IF(N633="základní",J633,0)</f>
        <v>0</v>
      </c>
      <c r="BF633" s="231">
        <f>IF(N633="snížená",J633,0)</f>
        <v>0</v>
      </c>
      <c r="BG633" s="231">
        <f>IF(N633="zákl. přenesená",J633,0)</f>
        <v>0</v>
      </c>
      <c r="BH633" s="231">
        <f>IF(N633="sníž. přenesená",J633,0)</f>
        <v>0</v>
      </c>
      <c r="BI633" s="231">
        <f>IF(N633="nulová",J633,0)</f>
        <v>0</v>
      </c>
      <c r="BJ633" s="18" t="s">
        <v>83</v>
      </c>
      <c r="BK633" s="231">
        <f>ROUND(I633*H633,2)</f>
        <v>0</v>
      </c>
      <c r="BL633" s="18" t="s">
        <v>165</v>
      </c>
      <c r="BM633" s="230" t="s">
        <v>548</v>
      </c>
    </row>
    <row r="634" s="2" customFormat="1">
      <c r="A634" s="39"/>
      <c r="B634" s="40"/>
      <c r="C634" s="41"/>
      <c r="D634" s="232" t="s">
        <v>168</v>
      </c>
      <c r="E634" s="41"/>
      <c r="F634" s="233" t="s">
        <v>549</v>
      </c>
      <c r="G634" s="41"/>
      <c r="H634" s="41"/>
      <c r="I634" s="234"/>
      <c r="J634" s="41"/>
      <c r="K634" s="41"/>
      <c r="L634" s="45"/>
      <c r="M634" s="235"/>
      <c r="N634" s="236"/>
      <c r="O634" s="92"/>
      <c r="P634" s="92"/>
      <c r="Q634" s="92"/>
      <c r="R634" s="92"/>
      <c r="S634" s="92"/>
      <c r="T634" s="93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168</v>
      </c>
      <c r="AU634" s="18" t="s">
        <v>166</v>
      </c>
    </row>
    <row r="635" s="13" customFormat="1">
      <c r="A635" s="13"/>
      <c r="B635" s="237"/>
      <c r="C635" s="238"/>
      <c r="D635" s="239" t="s">
        <v>170</v>
      </c>
      <c r="E635" s="240" t="s">
        <v>1</v>
      </c>
      <c r="F635" s="241" t="s">
        <v>171</v>
      </c>
      <c r="G635" s="238"/>
      <c r="H635" s="240" t="s">
        <v>1</v>
      </c>
      <c r="I635" s="242"/>
      <c r="J635" s="238"/>
      <c r="K635" s="238"/>
      <c r="L635" s="243"/>
      <c r="M635" s="244"/>
      <c r="N635" s="245"/>
      <c r="O635" s="245"/>
      <c r="P635" s="245"/>
      <c r="Q635" s="245"/>
      <c r="R635" s="245"/>
      <c r="S635" s="245"/>
      <c r="T635" s="24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7" t="s">
        <v>170</v>
      </c>
      <c r="AU635" s="247" t="s">
        <v>166</v>
      </c>
      <c r="AV635" s="13" t="s">
        <v>83</v>
      </c>
      <c r="AW635" s="13" t="s">
        <v>31</v>
      </c>
      <c r="AX635" s="13" t="s">
        <v>75</v>
      </c>
      <c r="AY635" s="247" t="s">
        <v>156</v>
      </c>
    </row>
    <row r="636" s="13" customFormat="1">
      <c r="A636" s="13"/>
      <c r="B636" s="237"/>
      <c r="C636" s="238"/>
      <c r="D636" s="239" t="s">
        <v>170</v>
      </c>
      <c r="E636" s="240" t="s">
        <v>1</v>
      </c>
      <c r="F636" s="241" t="s">
        <v>172</v>
      </c>
      <c r="G636" s="238"/>
      <c r="H636" s="240" t="s">
        <v>1</v>
      </c>
      <c r="I636" s="242"/>
      <c r="J636" s="238"/>
      <c r="K636" s="238"/>
      <c r="L636" s="243"/>
      <c r="M636" s="244"/>
      <c r="N636" s="245"/>
      <c r="O636" s="245"/>
      <c r="P636" s="245"/>
      <c r="Q636" s="245"/>
      <c r="R636" s="245"/>
      <c r="S636" s="245"/>
      <c r="T636" s="24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7" t="s">
        <v>170</v>
      </c>
      <c r="AU636" s="247" t="s">
        <v>166</v>
      </c>
      <c r="AV636" s="13" t="s">
        <v>83</v>
      </c>
      <c r="AW636" s="13" t="s">
        <v>31</v>
      </c>
      <c r="AX636" s="13" t="s">
        <v>75</v>
      </c>
      <c r="AY636" s="247" t="s">
        <v>156</v>
      </c>
    </row>
    <row r="637" s="13" customFormat="1">
      <c r="A637" s="13"/>
      <c r="B637" s="237"/>
      <c r="C637" s="238"/>
      <c r="D637" s="239" t="s">
        <v>170</v>
      </c>
      <c r="E637" s="240" t="s">
        <v>1</v>
      </c>
      <c r="F637" s="241" t="s">
        <v>173</v>
      </c>
      <c r="G637" s="238"/>
      <c r="H637" s="240" t="s">
        <v>1</v>
      </c>
      <c r="I637" s="242"/>
      <c r="J637" s="238"/>
      <c r="K637" s="238"/>
      <c r="L637" s="243"/>
      <c r="M637" s="244"/>
      <c r="N637" s="245"/>
      <c r="O637" s="245"/>
      <c r="P637" s="245"/>
      <c r="Q637" s="245"/>
      <c r="R637" s="245"/>
      <c r="S637" s="245"/>
      <c r="T637" s="24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7" t="s">
        <v>170</v>
      </c>
      <c r="AU637" s="247" t="s">
        <v>166</v>
      </c>
      <c r="AV637" s="13" t="s">
        <v>83</v>
      </c>
      <c r="AW637" s="13" t="s">
        <v>31</v>
      </c>
      <c r="AX637" s="13" t="s">
        <v>75</v>
      </c>
      <c r="AY637" s="247" t="s">
        <v>156</v>
      </c>
    </row>
    <row r="638" s="13" customFormat="1">
      <c r="A638" s="13"/>
      <c r="B638" s="237"/>
      <c r="C638" s="238"/>
      <c r="D638" s="239" t="s">
        <v>170</v>
      </c>
      <c r="E638" s="240" t="s">
        <v>1</v>
      </c>
      <c r="F638" s="241" t="s">
        <v>420</v>
      </c>
      <c r="G638" s="238"/>
      <c r="H638" s="240" t="s">
        <v>1</v>
      </c>
      <c r="I638" s="242"/>
      <c r="J638" s="238"/>
      <c r="K638" s="238"/>
      <c r="L638" s="243"/>
      <c r="M638" s="244"/>
      <c r="N638" s="245"/>
      <c r="O638" s="245"/>
      <c r="P638" s="245"/>
      <c r="Q638" s="245"/>
      <c r="R638" s="245"/>
      <c r="S638" s="245"/>
      <c r="T638" s="24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7" t="s">
        <v>170</v>
      </c>
      <c r="AU638" s="247" t="s">
        <v>166</v>
      </c>
      <c r="AV638" s="13" t="s">
        <v>83</v>
      </c>
      <c r="AW638" s="13" t="s">
        <v>31</v>
      </c>
      <c r="AX638" s="13" t="s">
        <v>75</v>
      </c>
      <c r="AY638" s="247" t="s">
        <v>156</v>
      </c>
    </row>
    <row r="639" s="13" customFormat="1">
      <c r="A639" s="13"/>
      <c r="B639" s="237"/>
      <c r="C639" s="238"/>
      <c r="D639" s="239" t="s">
        <v>170</v>
      </c>
      <c r="E639" s="240" t="s">
        <v>1</v>
      </c>
      <c r="F639" s="241" t="s">
        <v>173</v>
      </c>
      <c r="G639" s="238"/>
      <c r="H639" s="240" t="s">
        <v>1</v>
      </c>
      <c r="I639" s="242"/>
      <c r="J639" s="238"/>
      <c r="K639" s="238"/>
      <c r="L639" s="243"/>
      <c r="M639" s="244"/>
      <c r="N639" s="245"/>
      <c r="O639" s="245"/>
      <c r="P639" s="245"/>
      <c r="Q639" s="245"/>
      <c r="R639" s="245"/>
      <c r="S639" s="245"/>
      <c r="T639" s="24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7" t="s">
        <v>170</v>
      </c>
      <c r="AU639" s="247" t="s">
        <v>166</v>
      </c>
      <c r="AV639" s="13" t="s">
        <v>83</v>
      </c>
      <c r="AW639" s="13" t="s">
        <v>31</v>
      </c>
      <c r="AX639" s="13" t="s">
        <v>75</v>
      </c>
      <c r="AY639" s="247" t="s">
        <v>156</v>
      </c>
    </row>
    <row r="640" s="14" customFormat="1">
      <c r="A640" s="14"/>
      <c r="B640" s="248"/>
      <c r="C640" s="249"/>
      <c r="D640" s="239" t="s">
        <v>170</v>
      </c>
      <c r="E640" s="250" t="s">
        <v>1</v>
      </c>
      <c r="F640" s="251" t="s">
        <v>421</v>
      </c>
      <c r="G640" s="249"/>
      <c r="H640" s="252">
        <v>50.340000000000003</v>
      </c>
      <c r="I640" s="253"/>
      <c r="J640" s="249"/>
      <c r="K640" s="249"/>
      <c r="L640" s="254"/>
      <c r="M640" s="255"/>
      <c r="N640" s="256"/>
      <c r="O640" s="256"/>
      <c r="P640" s="256"/>
      <c r="Q640" s="256"/>
      <c r="R640" s="256"/>
      <c r="S640" s="256"/>
      <c r="T640" s="257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8" t="s">
        <v>170</v>
      </c>
      <c r="AU640" s="258" t="s">
        <v>166</v>
      </c>
      <c r="AV640" s="14" t="s">
        <v>85</v>
      </c>
      <c r="AW640" s="14" t="s">
        <v>31</v>
      </c>
      <c r="AX640" s="14" t="s">
        <v>75</v>
      </c>
      <c r="AY640" s="258" t="s">
        <v>156</v>
      </c>
    </row>
    <row r="641" s="15" customFormat="1">
      <c r="A641" s="15"/>
      <c r="B641" s="259"/>
      <c r="C641" s="260"/>
      <c r="D641" s="239" t="s">
        <v>170</v>
      </c>
      <c r="E641" s="261" t="s">
        <v>1</v>
      </c>
      <c r="F641" s="262" t="s">
        <v>176</v>
      </c>
      <c r="G641" s="260"/>
      <c r="H641" s="263">
        <v>50.340000000000003</v>
      </c>
      <c r="I641" s="264"/>
      <c r="J641" s="260"/>
      <c r="K641" s="260"/>
      <c r="L641" s="265"/>
      <c r="M641" s="266"/>
      <c r="N641" s="267"/>
      <c r="O641" s="267"/>
      <c r="P641" s="267"/>
      <c r="Q641" s="267"/>
      <c r="R641" s="267"/>
      <c r="S641" s="267"/>
      <c r="T641" s="268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69" t="s">
        <v>170</v>
      </c>
      <c r="AU641" s="269" t="s">
        <v>166</v>
      </c>
      <c r="AV641" s="15" t="s">
        <v>165</v>
      </c>
      <c r="AW641" s="15" t="s">
        <v>31</v>
      </c>
      <c r="AX641" s="15" t="s">
        <v>83</v>
      </c>
      <c r="AY641" s="269" t="s">
        <v>156</v>
      </c>
    </row>
    <row r="642" s="2" customFormat="1" ht="26.4" customHeight="1">
      <c r="A642" s="39"/>
      <c r="B642" s="40"/>
      <c r="C642" s="219" t="s">
        <v>550</v>
      </c>
      <c r="D642" s="219" t="s">
        <v>160</v>
      </c>
      <c r="E642" s="220" t="s">
        <v>551</v>
      </c>
      <c r="F642" s="221" t="s">
        <v>552</v>
      </c>
      <c r="G642" s="222" t="s">
        <v>163</v>
      </c>
      <c r="H642" s="223">
        <v>100</v>
      </c>
      <c r="I642" s="224"/>
      <c r="J642" s="225">
        <f>ROUND(I642*H642,2)</f>
        <v>0</v>
      </c>
      <c r="K642" s="221" t="s">
        <v>164</v>
      </c>
      <c r="L642" s="45"/>
      <c r="M642" s="226" t="s">
        <v>1</v>
      </c>
      <c r="N642" s="227" t="s">
        <v>40</v>
      </c>
      <c r="O642" s="92"/>
      <c r="P642" s="228">
        <f>O642*H642</f>
        <v>0</v>
      </c>
      <c r="Q642" s="228">
        <v>2.0000000000000002E-05</v>
      </c>
      <c r="R642" s="228">
        <f>Q642*H642</f>
        <v>0.002</v>
      </c>
      <c r="S642" s="228">
        <v>1.0000000000000001E-05</v>
      </c>
      <c r="T642" s="229">
        <f>S642*H642</f>
        <v>0.001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0" t="s">
        <v>165</v>
      </c>
      <c r="AT642" s="230" t="s">
        <v>160</v>
      </c>
      <c r="AU642" s="230" t="s">
        <v>166</v>
      </c>
      <c r="AY642" s="18" t="s">
        <v>156</v>
      </c>
      <c r="BE642" s="231">
        <f>IF(N642="základní",J642,0)</f>
        <v>0</v>
      </c>
      <c r="BF642" s="231">
        <f>IF(N642="snížená",J642,0)</f>
        <v>0</v>
      </c>
      <c r="BG642" s="231">
        <f>IF(N642="zákl. přenesená",J642,0)</f>
        <v>0</v>
      </c>
      <c r="BH642" s="231">
        <f>IF(N642="sníž. přenesená",J642,0)</f>
        <v>0</v>
      </c>
      <c r="BI642" s="231">
        <f>IF(N642="nulová",J642,0)</f>
        <v>0</v>
      </c>
      <c r="BJ642" s="18" t="s">
        <v>83</v>
      </c>
      <c r="BK642" s="231">
        <f>ROUND(I642*H642,2)</f>
        <v>0</v>
      </c>
      <c r="BL642" s="18" t="s">
        <v>165</v>
      </c>
      <c r="BM642" s="230" t="s">
        <v>553</v>
      </c>
    </row>
    <row r="643" s="2" customFormat="1">
      <c r="A643" s="39"/>
      <c r="B643" s="40"/>
      <c r="C643" s="41"/>
      <c r="D643" s="232" t="s">
        <v>168</v>
      </c>
      <c r="E643" s="41"/>
      <c r="F643" s="233" t="s">
        <v>554</v>
      </c>
      <c r="G643" s="41"/>
      <c r="H643" s="41"/>
      <c r="I643" s="234"/>
      <c r="J643" s="41"/>
      <c r="K643" s="41"/>
      <c r="L643" s="45"/>
      <c r="M643" s="235"/>
      <c r="N643" s="236"/>
      <c r="O643" s="92"/>
      <c r="P643" s="92"/>
      <c r="Q643" s="92"/>
      <c r="R643" s="92"/>
      <c r="S643" s="92"/>
      <c r="T643" s="93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T643" s="18" t="s">
        <v>168</v>
      </c>
      <c r="AU643" s="18" t="s">
        <v>166</v>
      </c>
    </row>
    <row r="644" s="13" customFormat="1">
      <c r="A644" s="13"/>
      <c r="B644" s="237"/>
      <c r="C644" s="238"/>
      <c r="D644" s="239" t="s">
        <v>170</v>
      </c>
      <c r="E644" s="240" t="s">
        <v>1</v>
      </c>
      <c r="F644" s="241" t="s">
        <v>171</v>
      </c>
      <c r="G644" s="238"/>
      <c r="H644" s="240" t="s">
        <v>1</v>
      </c>
      <c r="I644" s="242"/>
      <c r="J644" s="238"/>
      <c r="K644" s="238"/>
      <c r="L644" s="243"/>
      <c r="M644" s="244"/>
      <c r="N644" s="245"/>
      <c r="O644" s="245"/>
      <c r="P644" s="245"/>
      <c r="Q644" s="245"/>
      <c r="R644" s="245"/>
      <c r="S644" s="245"/>
      <c r="T644" s="24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7" t="s">
        <v>170</v>
      </c>
      <c r="AU644" s="247" t="s">
        <v>166</v>
      </c>
      <c r="AV644" s="13" t="s">
        <v>83</v>
      </c>
      <c r="AW644" s="13" t="s">
        <v>31</v>
      </c>
      <c r="AX644" s="13" t="s">
        <v>75</v>
      </c>
      <c r="AY644" s="247" t="s">
        <v>156</v>
      </c>
    </row>
    <row r="645" s="13" customFormat="1">
      <c r="A645" s="13"/>
      <c r="B645" s="237"/>
      <c r="C645" s="238"/>
      <c r="D645" s="239" t="s">
        <v>170</v>
      </c>
      <c r="E645" s="240" t="s">
        <v>1</v>
      </c>
      <c r="F645" s="241" t="s">
        <v>172</v>
      </c>
      <c r="G645" s="238"/>
      <c r="H645" s="240" t="s">
        <v>1</v>
      </c>
      <c r="I645" s="242"/>
      <c r="J645" s="238"/>
      <c r="K645" s="238"/>
      <c r="L645" s="243"/>
      <c r="M645" s="244"/>
      <c r="N645" s="245"/>
      <c r="O645" s="245"/>
      <c r="P645" s="245"/>
      <c r="Q645" s="245"/>
      <c r="R645" s="245"/>
      <c r="S645" s="245"/>
      <c r="T645" s="24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7" t="s">
        <v>170</v>
      </c>
      <c r="AU645" s="247" t="s">
        <v>166</v>
      </c>
      <c r="AV645" s="13" t="s">
        <v>83</v>
      </c>
      <c r="AW645" s="13" t="s">
        <v>31</v>
      </c>
      <c r="AX645" s="13" t="s">
        <v>75</v>
      </c>
      <c r="AY645" s="247" t="s">
        <v>156</v>
      </c>
    </row>
    <row r="646" s="13" customFormat="1">
      <c r="A646" s="13"/>
      <c r="B646" s="237"/>
      <c r="C646" s="238"/>
      <c r="D646" s="239" t="s">
        <v>170</v>
      </c>
      <c r="E646" s="240" t="s">
        <v>1</v>
      </c>
      <c r="F646" s="241" t="s">
        <v>173</v>
      </c>
      <c r="G646" s="238"/>
      <c r="H646" s="240" t="s">
        <v>1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7" t="s">
        <v>170</v>
      </c>
      <c r="AU646" s="247" t="s">
        <v>166</v>
      </c>
      <c r="AV646" s="13" t="s">
        <v>83</v>
      </c>
      <c r="AW646" s="13" t="s">
        <v>31</v>
      </c>
      <c r="AX646" s="13" t="s">
        <v>75</v>
      </c>
      <c r="AY646" s="247" t="s">
        <v>156</v>
      </c>
    </row>
    <row r="647" s="14" customFormat="1">
      <c r="A647" s="14"/>
      <c r="B647" s="248"/>
      <c r="C647" s="249"/>
      <c r="D647" s="239" t="s">
        <v>170</v>
      </c>
      <c r="E647" s="250" t="s">
        <v>1</v>
      </c>
      <c r="F647" s="251" t="s">
        <v>555</v>
      </c>
      <c r="G647" s="249"/>
      <c r="H647" s="252">
        <v>100</v>
      </c>
      <c r="I647" s="253"/>
      <c r="J647" s="249"/>
      <c r="K647" s="249"/>
      <c r="L647" s="254"/>
      <c r="M647" s="255"/>
      <c r="N647" s="256"/>
      <c r="O647" s="256"/>
      <c r="P647" s="256"/>
      <c r="Q647" s="256"/>
      <c r="R647" s="256"/>
      <c r="S647" s="256"/>
      <c r="T647" s="257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8" t="s">
        <v>170</v>
      </c>
      <c r="AU647" s="258" t="s">
        <v>166</v>
      </c>
      <c r="AV647" s="14" t="s">
        <v>85</v>
      </c>
      <c r="AW647" s="14" t="s">
        <v>31</v>
      </c>
      <c r="AX647" s="14" t="s">
        <v>83</v>
      </c>
      <c r="AY647" s="258" t="s">
        <v>156</v>
      </c>
    </row>
    <row r="648" s="2" customFormat="1" ht="24" customHeight="1">
      <c r="A648" s="39"/>
      <c r="B648" s="40"/>
      <c r="C648" s="219" t="s">
        <v>556</v>
      </c>
      <c r="D648" s="219" t="s">
        <v>160</v>
      </c>
      <c r="E648" s="220" t="s">
        <v>557</v>
      </c>
      <c r="F648" s="221" t="s">
        <v>558</v>
      </c>
      <c r="G648" s="222" t="s">
        <v>163</v>
      </c>
      <c r="H648" s="223">
        <v>271.14100000000002</v>
      </c>
      <c r="I648" s="224"/>
      <c r="J648" s="225">
        <f>ROUND(I648*H648,2)</f>
        <v>0</v>
      </c>
      <c r="K648" s="221" t="s">
        <v>164</v>
      </c>
      <c r="L648" s="45"/>
      <c r="M648" s="226" t="s">
        <v>1</v>
      </c>
      <c r="N648" s="227" t="s">
        <v>40</v>
      </c>
      <c r="O648" s="92"/>
      <c r="P648" s="228">
        <f>O648*H648</f>
        <v>0</v>
      </c>
      <c r="Q648" s="228">
        <v>2.0000000000000002E-05</v>
      </c>
      <c r="R648" s="228">
        <f>Q648*H648</f>
        <v>0.0054228200000000009</v>
      </c>
      <c r="S648" s="228">
        <v>1.0000000000000001E-05</v>
      </c>
      <c r="T648" s="229">
        <f>S648*H648</f>
        <v>0.0027114100000000005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30" t="s">
        <v>165</v>
      </c>
      <c r="AT648" s="230" t="s">
        <v>160</v>
      </c>
      <c r="AU648" s="230" t="s">
        <v>166</v>
      </c>
      <c r="AY648" s="18" t="s">
        <v>156</v>
      </c>
      <c r="BE648" s="231">
        <f>IF(N648="základní",J648,0)</f>
        <v>0</v>
      </c>
      <c r="BF648" s="231">
        <f>IF(N648="snížená",J648,0)</f>
        <v>0</v>
      </c>
      <c r="BG648" s="231">
        <f>IF(N648="zákl. přenesená",J648,0)</f>
        <v>0</v>
      </c>
      <c r="BH648" s="231">
        <f>IF(N648="sníž. přenesená",J648,0)</f>
        <v>0</v>
      </c>
      <c r="BI648" s="231">
        <f>IF(N648="nulová",J648,0)</f>
        <v>0</v>
      </c>
      <c r="BJ648" s="18" t="s">
        <v>83</v>
      </c>
      <c r="BK648" s="231">
        <f>ROUND(I648*H648,2)</f>
        <v>0</v>
      </c>
      <c r="BL648" s="18" t="s">
        <v>165</v>
      </c>
      <c r="BM648" s="230" t="s">
        <v>559</v>
      </c>
    </row>
    <row r="649" s="2" customFormat="1">
      <c r="A649" s="39"/>
      <c r="B649" s="40"/>
      <c r="C649" s="41"/>
      <c r="D649" s="232" t="s">
        <v>168</v>
      </c>
      <c r="E649" s="41"/>
      <c r="F649" s="233" t="s">
        <v>560</v>
      </c>
      <c r="G649" s="41"/>
      <c r="H649" s="41"/>
      <c r="I649" s="234"/>
      <c r="J649" s="41"/>
      <c r="K649" s="41"/>
      <c r="L649" s="45"/>
      <c r="M649" s="235"/>
      <c r="N649" s="236"/>
      <c r="O649" s="92"/>
      <c r="P649" s="92"/>
      <c r="Q649" s="92"/>
      <c r="R649" s="92"/>
      <c r="S649" s="92"/>
      <c r="T649" s="93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168</v>
      </c>
      <c r="AU649" s="18" t="s">
        <v>166</v>
      </c>
    </row>
    <row r="650" s="13" customFormat="1">
      <c r="A650" s="13"/>
      <c r="B650" s="237"/>
      <c r="C650" s="238"/>
      <c r="D650" s="239" t="s">
        <v>170</v>
      </c>
      <c r="E650" s="240" t="s">
        <v>1</v>
      </c>
      <c r="F650" s="241" t="s">
        <v>171</v>
      </c>
      <c r="G650" s="238"/>
      <c r="H650" s="240" t="s">
        <v>1</v>
      </c>
      <c r="I650" s="242"/>
      <c r="J650" s="238"/>
      <c r="K650" s="238"/>
      <c r="L650" s="243"/>
      <c r="M650" s="244"/>
      <c r="N650" s="245"/>
      <c r="O650" s="245"/>
      <c r="P650" s="245"/>
      <c r="Q650" s="245"/>
      <c r="R650" s="245"/>
      <c r="S650" s="245"/>
      <c r="T650" s="24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7" t="s">
        <v>170</v>
      </c>
      <c r="AU650" s="247" t="s">
        <v>166</v>
      </c>
      <c r="AV650" s="13" t="s">
        <v>83</v>
      </c>
      <c r="AW650" s="13" t="s">
        <v>31</v>
      </c>
      <c r="AX650" s="13" t="s">
        <v>75</v>
      </c>
      <c r="AY650" s="247" t="s">
        <v>156</v>
      </c>
    </row>
    <row r="651" s="13" customFormat="1">
      <c r="A651" s="13"/>
      <c r="B651" s="237"/>
      <c r="C651" s="238"/>
      <c r="D651" s="239" t="s">
        <v>170</v>
      </c>
      <c r="E651" s="240" t="s">
        <v>1</v>
      </c>
      <c r="F651" s="241" t="s">
        <v>172</v>
      </c>
      <c r="G651" s="238"/>
      <c r="H651" s="240" t="s">
        <v>1</v>
      </c>
      <c r="I651" s="242"/>
      <c r="J651" s="238"/>
      <c r="K651" s="238"/>
      <c r="L651" s="243"/>
      <c r="M651" s="244"/>
      <c r="N651" s="245"/>
      <c r="O651" s="245"/>
      <c r="P651" s="245"/>
      <c r="Q651" s="245"/>
      <c r="R651" s="245"/>
      <c r="S651" s="245"/>
      <c r="T651" s="246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7" t="s">
        <v>170</v>
      </c>
      <c r="AU651" s="247" t="s">
        <v>166</v>
      </c>
      <c r="AV651" s="13" t="s">
        <v>83</v>
      </c>
      <c r="AW651" s="13" t="s">
        <v>31</v>
      </c>
      <c r="AX651" s="13" t="s">
        <v>75</v>
      </c>
      <c r="AY651" s="247" t="s">
        <v>156</v>
      </c>
    </row>
    <row r="652" s="13" customFormat="1">
      <c r="A652" s="13"/>
      <c r="B652" s="237"/>
      <c r="C652" s="238"/>
      <c r="D652" s="239" t="s">
        <v>170</v>
      </c>
      <c r="E652" s="240" t="s">
        <v>1</v>
      </c>
      <c r="F652" s="241" t="s">
        <v>173</v>
      </c>
      <c r="G652" s="238"/>
      <c r="H652" s="240" t="s">
        <v>1</v>
      </c>
      <c r="I652" s="242"/>
      <c r="J652" s="238"/>
      <c r="K652" s="238"/>
      <c r="L652" s="243"/>
      <c r="M652" s="244"/>
      <c r="N652" s="245"/>
      <c r="O652" s="245"/>
      <c r="P652" s="245"/>
      <c r="Q652" s="245"/>
      <c r="R652" s="245"/>
      <c r="S652" s="245"/>
      <c r="T652" s="24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7" t="s">
        <v>170</v>
      </c>
      <c r="AU652" s="247" t="s">
        <v>166</v>
      </c>
      <c r="AV652" s="13" t="s">
        <v>83</v>
      </c>
      <c r="AW652" s="13" t="s">
        <v>31</v>
      </c>
      <c r="AX652" s="13" t="s">
        <v>75</v>
      </c>
      <c r="AY652" s="247" t="s">
        <v>156</v>
      </c>
    </row>
    <row r="653" s="13" customFormat="1">
      <c r="A653" s="13"/>
      <c r="B653" s="237"/>
      <c r="C653" s="238"/>
      <c r="D653" s="239" t="s">
        <v>170</v>
      </c>
      <c r="E653" s="240" t="s">
        <v>1</v>
      </c>
      <c r="F653" s="241" t="s">
        <v>365</v>
      </c>
      <c r="G653" s="238"/>
      <c r="H653" s="240" t="s">
        <v>1</v>
      </c>
      <c r="I653" s="242"/>
      <c r="J653" s="238"/>
      <c r="K653" s="238"/>
      <c r="L653" s="243"/>
      <c r="M653" s="244"/>
      <c r="N653" s="245"/>
      <c r="O653" s="245"/>
      <c r="P653" s="245"/>
      <c r="Q653" s="245"/>
      <c r="R653" s="245"/>
      <c r="S653" s="245"/>
      <c r="T653" s="24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7" t="s">
        <v>170</v>
      </c>
      <c r="AU653" s="247" t="s">
        <v>166</v>
      </c>
      <c r="AV653" s="13" t="s">
        <v>83</v>
      </c>
      <c r="AW653" s="13" t="s">
        <v>31</v>
      </c>
      <c r="AX653" s="13" t="s">
        <v>75</v>
      </c>
      <c r="AY653" s="247" t="s">
        <v>156</v>
      </c>
    </row>
    <row r="654" s="14" customFormat="1">
      <c r="A654" s="14"/>
      <c r="B654" s="248"/>
      <c r="C654" s="249"/>
      <c r="D654" s="239" t="s">
        <v>170</v>
      </c>
      <c r="E654" s="250" t="s">
        <v>1</v>
      </c>
      <c r="F654" s="251" t="s">
        <v>561</v>
      </c>
      <c r="G654" s="249"/>
      <c r="H654" s="252">
        <v>28.73</v>
      </c>
      <c r="I654" s="253"/>
      <c r="J654" s="249"/>
      <c r="K654" s="249"/>
      <c r="L654" s="254"/>
      <c r="M654" s="255"/>
      <c r="N654" s="256"/>
      <c r="O654" s="256"/>
      <c r="P654" s="256"/>
      <c r="Q654" s="256"/>
      <c r="R654" s="256"/>
      <c r="S654" s="256"/>
      <c r="T654" s="257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8" t="s">
        <v>170</v>
      </c>
      <c r="AU654" s="258" t="s">
        <v>166</v>
      </c>
      <c r="AV654" s="14" t="s">
        <v>85</v>
      </c>
      <c r="AW654" s="14" t="s">
        <v>31</v>
      </c>
      <c r="AX654" s="14" t="s">
        <v>75</v>
      </c>
      <c r="AY654" s="258" t="s">
        <v>156</v>
      </c>
    </row>
    <row r="655" s="13" customFormat="1">
      <c r="A655" s="13"/>
      <c r="B655" s="237"/>
      <c r="C655" s="238"/>
      <c r="D655" s="239" t="s">
        <v>170</v>
      </c>
      <c r="E655" s="240" t="s">
        <v>1</v>
      </c>
      <c r="F655" s="241" t="s">
        <v>367</v>
      </c>
      <c r="G655" s="238"/>
      <c r="H655" s="240" t="s">
        <v>1</v>
      </c>
      <c r="I655" s="242"/>
      <c r="J655" s="238"/>
      <c r="K655" s="238"/>
      <c r="L655" s="243"/>
      <c r="M655" s="244"/>
      <c r="N655" s="245"/>
      <c r="O655" s="245"/>
      <c r="P655" s="245"/>
      <c r="Q655" s="245"/>
      <c r="R655" s="245"/>
      <c r="S655" s="245"/>
      <c r="T655" s="24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7" t="s">
        <v>170</v>
      </c>
      <c r="AU655" s="247" t="s">
        <v>166</v>
      </c>
      <c r="AV655" s="13" t="s">
        <v>83</v>
      </c>
      <c r="AW655" s="13" t="s">
        <v>31</v>
      </c>
      <c r="AX655" s="13" t="s">
        <v>75</v>
      </c>
      <c r="AY655" s="247" t="s">
        <v>156</v>
      </c>
    </row>
    <row r="656" s="14" customFormat="1">
      <c r="A656" s="14"/>
      <c r="B656" s="248"/>
      <c r="C656" s="249"/>
      <c r="D656" s="239" t="s">
        <v>170</v>
      </c>
      <c r="E656" s="250" t="s">
        <v>1</v>
      </c>
      <c r="F656" s="251" t="s">
        <v>562</v>
      </c>
      <c r="G656" s="249"/>
      <c r="H656" s="252">
        <v>4.5</v>
      </c>
      <c r="I656" s="253"/>
      <c r="J656" s="249"/>
      <c r="K656" s="249"/>
      <c r="L656" s="254"/>
      <c r="M656" s="255"/>
      <c r="N656" s="256"/>
      <c r="O656" s="256"/>
      <c r="P656" s="256"/>
      <c r="Q656" s="256"/>
      <c r="R656" s="256"/>
      <c r="S656" s="256"/>
      <c r="T656" s="257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8" t="s">
        <v>170</v>
      </c>
      <c r="AU656" s="258" t="s">
        <v>166</v>
      </c>
      <c r="AV656" s="14" t="s">
        <v>85</v>
      </c>
      <c r="AW656" s="14" t="s">
        <v>31</v>
      </c>
      <c r="AX656" s="14" t="s">
        <v>75</v>
      </c>
      <c r="AY656" s="258" t="s">
        <v>156</v>
      </c>
    </row>
    <row r="657" s="13" customFormat="1">
      <c r="A657" s="13"/>
      <c r="B657" s="237"/>
      <c r="C657" s="238"/>
      <c r="D657" s="239" t="s">
        <v>170</v>
      </c>
      <c r="E657" s="240" t="s">
        <v>1</v>
      </c>
      <c r="F657" s="241" t="s">
        <v>369</v>
      </c>
      <c r="G657" s="238"/>
      <c r="H657" s="240" t="s">
        <v>1</v>
      </c>
      <c r="I657" s="242"/>
      <c r="J657" s="238"/>
      <c r="K657" s="238"/>
      <c r="L657" s="243"/>
      <c r="M657" s="244"/>
      <c r="N657" s="245"/>
      <c r="O657" s="245"/>
      <c r="P657" s="245"/>
      <c r="Q657" s="245"/>
      <c r="R657" s="245"/>
      <c r="S657" s="245"/>
      <c r="T657" s="24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7" t="s">
        <v>170</v>
      </c>
      <c r="AU657" s="247" t="s">
        <v>166</v>
      </c>
      <c r="AV657" s="13" t="s">
        <v>83</v>
      </c>
      <c r="AW657" s="13" t="s">
        <v>31</v>
      </c>
      <c r="AX657" s="13" t="s">
        <v>75</v>
      </c>
      <c r="AY657" s="247" t="s">
        <v>156</v>
      </c>
    </row>
    <row r="658" s="14" customFormat="1">
      <c r="A658" s="14"/>
      <c r="B658" s="248"/>
      <c r="C658" s="249"/>
      <c r="D658" s="239" t="s">
        <v>170</v>
      </c>
      <c r="E658" s="250" t="s">
        <v>1</v>
      </c>
      <c r="F658" s="251" t="s">
        <v>563</v>
      </c>
      <c r="G658" s="249"/>
      <c r="H658" s="252">
        <v>144.26599999999999</v>
      </c>
      <c r="I658" s="253"/>
      <c r="J658" s="249"/>
      <c r="K658" s="249"/>
      <c r="L658" s="254"/>
      <c r="M658" s="255"/>
      <c r="N658" s="256"/>
      <c r="O658" s="256"/>
      <c r="P658" s="256"/>
      <c r="Q658" s="256"/>
      <c r="R658" s="256"/>
      <c r="S658" s="256"/>
      <c r="T658" s="257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8" t="s">
        <v>170</v>
      </c>
      <c r="AU658" s="258" t="s">
        <v>166</v>
      </c>
      <c r="AV658" s="14" t="s">
        <v>85</v>
      </c>
      <c r="AW658" s="14" t="s">
        <v>31</v>
      </c>
      <c r="AX658" s="14" t="s">
        <v>75</v>
      </c>
      <c r="AY658" s="258" t="s">
        <v>156</v>
      </c>
    </row>
    <row r="659" s="13" customFormat="1">
      <c r="A659" s="13"/>
      <c r="B659" s="237"/>
      <c r="C659" s="238"/>
      <c r="D659" s="239" t="s">
        <v>170</v>
      </c>
      <c r="E659" s="240" t="s">
        <v>1</v>
      </c>
      <c r="F659" s="241" t="s">
        <v>371</v>
      </c>
      <c r="G659" s="238"/>
      <c r="H659" s="240" t="s">
        <v>1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7" t="s">
        <v>170</v>
      </c>
      <c r="AU659" s="247" t="s">
        <v>166</v>
      </c>
      <c r="AV659" s="13" t="s">
        <v>83</v>
      </c>
      <c r="AW659" s="13" t="s">
        <v>31</v>
      </c>
      <c r="AX659" s="13" t="s">
        <v>75</v>
      </c>
      <c r="AY659" s="247" t="s">
        <v>156</v>
      </c>
    </row>
    <row r="660" s="14" customFormat="1">
      <c r="A660" s="14"/>
      <c r="B660" s="248"/>
      <c r="C660" s="249"/>
      <c r="D660" s="239" t="s">
        <v>170</v>
      </c>
      <c r="E660" s="250" t="s">
        <v>1</v>
      </c>
      <c r="F660" s="251" t="s">
        <v>564</v>
      </c>
      <c r="G660" s="249"/>
      <c r="H660" s="252">
        <v>93.644999999999996</v>
      </c>
      <c r="I660" s="253"/>
      <c r="J660" s="249"/>
      <c r="K660" s="249"/>
      <c r="L660" s="254"/>
      <c r="M660" s="255"/>
      <c r="N660" s="256"/>
      <c r="O660" s="256"/>
      <c r="P660" s="256"/>
      <c r="Q660" s="256"/>
      <c r="R660" s="256"/>
      <c r="S660" s="256"/>
      <c r="T660" s="257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8" t="s">
        <v>170</v>
      </c>
      <c r="AU660" s="258" t="s">
        <v>166</v>
      </c>
      <c r="AV660" s="14" t="s">
        <v>85</v>
      </c>
      <c r="AW660" s="14" t="s">
        <v>31</v>
      </c>
      <c r="AX660" s="14" t="s">
        <v>75</v>
      </c>
      <c r="AY660" s="258" t="s">
        <v>156</v>
      </c>
    </row>
    <row r="661" s="15" customFormat="1">
      <c r="A661" s="15"/>
      <c r="B661" s="259"/>
      <c r="C661" s="260"/>
      <c r="D661" s="239" t="s">
        <v>170</v>
      </c>
      <c r="E661" s="261" t="s">
        <v>1</v>
      </c>
      <c r="F661" s="262" t="s">
        <v>176</v>
      </c>
      <c r="G661" s="260"/>
      <c r="H661" s="263">
        <v>271.14100000000002</v>
      </c>
      <c r="I661" s="264"/>
      <c r="J661" s="260"/>
      <c r="K661" s="260"/>
      <c r="L661" s="265"/>
      <c r="M661" s="266"/>
      <c r="N661" s="267"/>
      <c r="O661" s="267"/>
      <c r="P661" s="267"/>
      <c r="Q661" s="267"/>
      <c r="R661" s="267"/>
      <c r="S661" s="267"/>
      <c r="T661" s="268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69" t="s">
        <v>170</v>
      </c>
      <c r="AU661" s="269" t="s">
        <v>166</v>
      </c>
      <c r="AV661" s="15" t="s">
        <v>165</v>
      </c>
      <c r="AW661" s="15" t="s">
        <v>31</v>
      </c>
      <c r="AX661" s="15" t="s">
        <v>83</v>
      </c>
      <c r="AY661" s="269" t="s">
        <v>156</v>
      </c>
    </row>
    <row r="662" s="2" customFormat="1" ht="16.5" customHeight="1">
      <c r="A662" s="39"/>
      <c r="B662" s="40"/>
      <c r="C662" s="219" t="s">
        <v>565</v>
      </c>
      <c r="D662" s="219" t="s">
        <v>160</v>
      </c>
      <c r="E662" s="220" t="s">
        <v>566</v>
      </c>
      <c r="F662" s="221" t="s">
        <v>567</v>
      </c>
      <c r="G662" s="222" t="s">
        <v>163</v>
      </c>
      <c r="H662" s="223">
        <v>1052.05</v>
      </c>
      <c r="I662" s="224"/>
      <c r="J662" s="225">
        <f>ROUND(I662*H662,2)</f>
        <v>0</v>
      </c>
      <c r="K662" s="221" t="s">
        <v>164</v>
      </c>
      <c r="L662" s="45"/>
      <c r="M662" s="226" t="s">
        <v>1</v>
      </c>
      <c r="N662" s="227" t="s">
        <v>40</v>
      </c>
      <c r="O662" s="92"/>
      <c r="P662" s="228">
        <f>O662*H662</f>
        <v>0</v>
      </c>
      <c r="Q662" s="228">
        <v>0</v>
      </c>
      <c r="R662" s="228">
        <f>Q662*H662</f>
        <v>0</v>
      </c>
      <c r="S662" s="228">
        <v>0</v>
      </c>
      <c r="T662" s="229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0" t="s">
        <v>165</v>
      </c>
      <c r="AT662" s="230" t="s">
        <v>160</v>
      </c>
      <c r="AU662" s="230" t="s">
        <v>166</v>
      </c>
      <c r="AY662" s="18" t="s">
        <v>156</v>
      </c>
      <c r="BE662" s="231">
        <f>IF(N662="základní",J662,0)</f>
        <v>0</v>
      </c>
      <c r="BF662" s="231">
        <f>IF(N662="snížená",J662,0)</f>
        <v>0</v>
      </c>
      <c r="BG662" s="231">
        <f>IF(N662="zákl. přenesená",J662,0)</f>
        <v>0</v>
      </c>
      <c r="BH662" s="231">
        <f>IF(N662="sníž. přenesená",J662,0)</f>
        <v>0</v>
      </c>
      <c r="BI662" s="231">
        <f>IF(N662="nulová",J662,0)</f>
        <v>0</v>
      </c>
      <c r="BJ662" s="18" t="s">
        <v>83</v>
      </c>
      <c r="BK662" s="231">
        <f>ROUND(I662*H662,2)</f>
        <v>0</v>
      </c>
      <c r="BL662" s="18" t="s">
        <v>165</v>
      </c>
      <c r="BM662" s="230" t="s">
        <v>568</v>
      </c>
    </row>
    <row r="663" s="2" customFormat="1">
      <c r="A663" s="39"/>
      <c r="B663" s="40"/>
      <c r="C663" s="41"/>
      <c r="D663" s="232" t="s">
        <v>168</v>
      </c>
      <c r="E663" s="41"/>
      <c r="F663" s="233" t="s">
        <v>569</v>
      </c>
      <c r="G663" s="41"/>
      <c r="H663" s="41"/>
      <c r="I663" s="234"/>
      <c r="J663" s="41"/>
      <c r="K663" s="41"/>
      <c r="L663" s="45"/>
      <c r="M663" s="235"/>
      <c r="N663" s="236"/>
      <c r="O663" s="92"/>
      <c r="P663" s="92"/>
      <c r="Q663" s="92"/>
      <c r="R663" s="92"/>
      <c r="S663" s="92"/>
      <c r="T663" s="93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8" t="s">
        <v>168</v>
      </c>
      <c r="AU663" s="18" t="s">
        <v>166</v>
      </c>
    </row>
    <row r="664" s="13" customFormat="1">
      <c r="A664" s="13"/>
      <c r="B664" s="237"/>
      <c r="C664" s="238"/>
      <c r="D664" s="239" t="s">
        <v>170</v>
      </c>
      <c r="E664" s="240" t="s">
        <v>1</v>
      </c>
      <c r="F664" s="241" t="s">
        <v>171</v>
      </c>
      <c r="G664" s="238"/>
      <c r="H664" s="240" t="s">
        <v>1</v>
      </c>
      <c r="I664" s="242"/>
      <c r="J664" s="238"/>
      <c r="K664" s="238"/>
      <c r="L664" s="243"/>
      <c r="M664" s="244"/>
      <c r="N664" s="245"/>
      <c r="O664" s="245"/>
      <c r="P664" s="245"/>
      <c r="Q664" s="245"/>
      <c r="R664" s="245"/>
      <c r="S664" s="245"/>
      <c r="T664" s="24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7" t="s">
        <v>170</v>
      </c>
      <c r="AU664" s="247" t="s">
        <v>166</v>
      </c>
      <c r="AV664" s="13" t="s">
        <v>83</v>
      </c>
      <c r="AW664" s="13" t="s">
        <v>31</v>
      </c>
      <c r="AX664" s="13" t="s">
        <v>75</v>
      </c>
      <c r="AY664" s="247" t="s">
        <v>156</v>
      </c>
    </row>
    <row r="665" s="13" customFormat="1">
      <c r="A665" s="13"/>
      <c r="B665" s="237"/>
      <c r="C665" s="238"/>
      <c r="D665" s="239" t="s">
        <v>170</v>
      </c>
      <c r="E665" s="240" t="s">
        <v>1</v>
      </c>
      <c r="F665" s="241" t="s">
        <v>172</v>
      </c>
      <c r="G665" s="238"/>
      <c r="H665" s="240" t="s">
        <v>1</v>
      </c>
      <c r="I665" s="242"/>
      <c r="J665" s="238"/>
      <c r="K665" s="238"/>
      <c r="L665" s="243"/>
      <c r="M665" s="244"/>
      <c r="N665" s="245"/>
      <c r="O665" s="245"/>
      <c r="P665" s="245"/>
      <c r="Q665" s="245"/>
      <c r="R665" s="245"/>
      <c r="S665" s="245"/>
      <c r="T665" s="24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7" t="s">
        <v>170</v>
      </c>
      <c r="AU665" s="247" t="s">
        <v>166</v>
      </c>
      <c r="AV665" s="13" t="s">
        <v>83</v>
      </c>
      <c r="AW665" s="13" t="s">
        <v>31</v>
      </c>
      <c r="AX665" s="13" t="s">
        <v>75</v>
      </c>
      <c r="AY665" s="247" t="s">
        <v>156</v>
      </c>
    </row>
    <row r="666" s="13" customFormat="1">
      <c r="A666" s="13"/>
      <c r="B666" s="237"/>
      <c r="C666" s="238"/>
      <c r="D666" s="239" t="s">
        <v>170</v>
      </c>
      <c r="E666" s="240" t="s">
        <v>1</v>
      </c>
      <c r="F666" s="241" t="s">
        <v>173</v>
      </c>
      <c r="G666" s="238"/>
      <c r="H666" s="240" t="s">
        <v>1</v>
      </c>
      <c r="I666" s="242"/>
      <c r="J666" s="238"/>
      <c r="K666" s="238"/>
      <c r="L666" s="243"/>
      <c r="M666" s="244"/>
      <c r="N666" s="245"/>
      <c r="O666" s="245"/>
      <c r="P666" s="245"/>
      <c r="Q666" s="245"/>
      <c r="R666" s="245"/>
      <c r="S666" s="245"/>
      <c r="T666" s="24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7" t="s">
        <v>170</v>
      </c>
      <c r="AU666" s="247" t="s">
        <v>166</v>
      </c>
      <c r="AV666" s="13" t="s">
        <v>83</v>
      </c>
      <c r="AW666" s="13" t="s">
        <v>31</v>
      </c>
      <c r="AX666" s="13" t="s">
        <v>75</v>
      </c>
      <c r="AY666" s="247" t="s">
        <v>156</v>
      </c>
    </row>
    <row r="667" s="14" customFormat="1">
      <c r="A667" s="14"/>
      <c r="B667" s="248"/>
      <c r="C667" s="249"/>
      <c r="D667" s="239" t="s">
        <v>170</v>
      </c>
      <c r="E667" s="250" t="s">
        <v>1</v>
      </c>
      <c r="F667" s="251" t="s">
        <v>532</v>
      </c>
      <c r="G667" s="249"/>
      <c r="H667" s="252">
        <v>403.19999999999999</v>
      </c>
      <c r="I667" s="253"/>
      <c r="J667" s="249"/>
      <c r="K667" s="249"/>
      <c r="L667" s="254"/>
      <c r="M667" s="255"/>
      <c r="N667" s="256"/>
      <c r="O667" s="256"/>
      <c r="P667" s="256"/>
      <c r="Q667" s="256"/>
      <c r="R667" s="256"/>
      <c r="S667" s="256"/>
      <c r="T667" s="257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8" t="s">
        <v>170</v>
      </c>
      <c r="AU667" s="258" t="s">
        <v>166</v>
      </c>
      <c r="AV667" s="14" t="s">
        <v>85</v>
      </c>
      <c r="AW667" s="14" t="s">
        <v>31</v>
      </c>
      <c r="AX667" s="14" t="s">
        <v>75</v>
      </c>
      <c r="AY667" s="258" t="s">
        <v>156</v>
      </c>
    </row>
    <row r="668" s="14" customFormat="1">
      <c r="A668" s="14"/>
      <c r="B668" s="248"/>
      <c r="C668" s="249"/>
      <c r="D668" s="239" t="s">
        <v>170</v>
      </c>
      <c r="E668" s="250" t="s">
        <v>1</v>
      </c>
      <c r="F668" s="251" t="s">
        <v>534</v>
      </c>
      <c r="G668" s="249"/>
      <c r="H668" s="252">
        <v>402.5</v>
      </c>
      <c r="I668" s="253"/>
      <c r="J668" s="249"/>
      <c r="K668" s="249"/>
      <c r="L668" s="254"/>
      <c r="M668" s="255"/>
      <c r="N668" s="256"/>
      <c r="O668" s="256"/>
      <c r="P668" s="256"/>
      <c r="Q668" s="256"/>
      <c r="R668" s="256"/>
      <c r="S668" s="256"/>
      <c r="T668" s="257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8" t="s">
        <v>170</v>
      </c>
      <c r="AU668" s="258" t="s">
        <v>166</v>
      </c>
      <c r="AV668" s="14" t="s">
        <v>85</v>
      </c>
      <c r="AW668" s="14" t="s">
        <v>31</v>
      </c>
      <c r="AX668" s="14" t="s">
        <v>75</v>
      </c>
      <c r="AY668" s="258" t="s">
        <v>156</v>
      </c>
    </row>
    <row r="669" s="14" customFormat="1">
      <c r="A669" s="14"/>
      <c r="B669" s="248"/>
      <c r="C669" s="249"/>
      <c r="D669" s="239" t="s">
        <v>170</v>
      </c>
      <c r="E669" s="250" t="s">
        <v>1</v>
      </c>
      <c r="F669" s="251" t="s">
        <v>570</v>
      </c>
      <c r="G669" s="249"/>
      <c r="H669" s="252">
        <v>7.3499999999999996</v>
      </c>
      <c r="I669" s="253"/>
      <c r="J669" s="249"/>
      <c r="K669" s="249"/>
      <c r="L669" s="254"/>
      <c r="M669" s="255"/>
      <c r="N669" s="256"/>
      <c r="O669" s="256"/>
      <c r="P669" s="256"/>
      <c r="Q669" s="256"/>
      <c r="R669" s="256"/>
      <c r="S669" s="256"/>
      <c r="T669" s="257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8" t="s">
        <v>170</v>
      </c>
      <c r="AU669" s="258" t="s">
        <v>166</v>
      </c>
      <c r="AV669" s="14" t="s">
        <v>85</v>
      </c>
      <c r="AW669" s="14" t="s">
        <v>31</v>
      </c>
      <c r="AX669" s="14" t="s">
        <v>75</v>
      </c>
      <c r="AY669" s="258" t="s">
        <v>156</v>
      </c>
    </row>
    <row r="670" s="14" customFormat="1">
      <c r="A670" s="14"/>
      <c r="B670" s="248"/>
      <c r="C670" s="249"/>
      <c r="D670" s="239" t="s">
        <v>170</v>
      </c>
      <c r="E670" s="250" t="s">
        <v>1</v>
      </c>
      <c r="F670" s="251" t="s">
        <v>537</v>
      </c>
      <c r="G670" s="249"/>
      <c r="H670" s="252">
        <v>239</v>
      </c>
      <c r="I670" s="253"/>
      <c r="J670" s="249"/>
      <c r="K670" s="249"/>
      <c r="L670" s="254"/>
      <c r="M670" s="255"/>
      <c r="N670" s="256"/>
      <c r="O670" s="256"/>
      <c r="P670" s="256"/>
      <c r="Q670" s="256"/>
      <c r="R670" s="256"/>
      <c r="S670" s="256"/>
      <c r="T670" s="257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8" t="s">
        <v>170</v>
      </c>
      <c r="AU670" s="258" t="s">
        <v>166</v>
      </c>
      <c r="AV670" s="14" t="s">
        <v>85</v>
      </c>
      <c r="AW670" s="14" t="s">
        <v>31</v>
      </c>
      <c r="AX670" s="14" t="s">
        <v>75</v>
      </c>
      <c r="AY670" s="258" t="s">
        <v>156</v>
      </c>
    </row>
    <row r="671" s="16" customFormat="1">
      <c r="A671" s="16"/>
      <c r="B671" s="270"/>
      <c r="C671" s="271"/>
      <c r="D671" s="239" t="s">
        <v>170</v>
      </c>
      <c r="E671" s="272" t="s">
        <v>1</v>
      </c>
      <c r="F671" s="273" t="s">
        <v>242</v>
      </c>
      <c r="G671" s="271"/>
      <c r="H671" s="274">
        <v>1052.05</v>
      </c>
      <c r="I671" s="275"/>
      <c r="J671" s="271"/>
      <c r="K671" s="271"/>
      <c r="L671" s="276"/>
      <c r="M671" s="277"/>
      <c r="N671" s="278"/>
      <c r="O671" s="278"/>
      <c r="P671" s="278"/>
      <c r="Q671" s="278"/>
      <c r="R671" s="278"/>
      <c r="S671" s="278"/>
      <c r="T671" s="279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T671" s="280" t="s">
        <v>170</v>
      </c>
      <c r="AU671" s="280" t="s">
        <v>166</v>
      </c>
      <c r="AV671" s="16" t="s">
        <v>166</v>
      </c>
      <c r="AW671" s="16" t="s">
        <v>31</v>
      </c>
      <c r="AX671" s="16" t="s">
        <v>75</v>
      </c>
      <c r="AY671" s="280" t="s">
        <v>156</v>
      </c>
    </row>
    <row r="672" s="15" customFormat="1">
      <c r="A672" s="15"/>
      <c r="B672" s="259"/>
      <c r="C672" s="260"/>
      <c r="D672" s="239" t="s">
        <v>170</v>
      </c>
      <c r="E672" s="261" t="s">
        <v>1</v>
      </c>
      <c r="F672" s="262" t="s">
        <v>176</v>
      </c>
      <c r="G672" s="260"/>
      <c r="H672" s="263">
        <v>1052.05</v>
      </c>
      <c r="I672" s="264"/>
      <c r="J672" s="260"/>
      <c r="K672" s="260"/>
      <c r="L672" s="265"/>
      <c r="M672" s="266"/>
      <c r="N672" s="267"/>
      <c r="O672" s="267"/>
      <c r="P672" s="267"/>
      <c r="Q672" s="267"/>
      <c r="R672" s="267"/>
      <c r="S672" s="267"/>
      <c r="T672" s="268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69" t="s">
        <v>170</v>
      </c>
      <c r="AU672" s="269" t="s">
        <v>166</v>
      </c>
      <c r="AV672" s="15" t="s">
        <v>165</v>
      </c>
      <c r="AW672" s="15" t="s">
        <v>31</v>
      </c>
      <c r="AX672" s="15" t="s">
        <v>83</v>
      </c>
      <c r="AY672" s="269" t="s">
        <v>156</v>
      </c>
    </row>
    <row r="673" s="12" customFormat="1" ht="20.88" customHeight="1">
      <c r="A673" s="12"/>
      <c r="B673" s="203"/>
      <c r="C673" s="204"/>
      <c r="D673" s="205" t="s">
        <v>74</v>
      </c>
      <c r="E673" s="217" t="s">
        <v>571</v>
      </c>
      <c r="F673" s="217" t="s">
        <v>572</v>
      </c>
      <c r="G673" s="204"/>
      <c r="H673" s="204"/>
      <c r="I673" s="207"/>
      <c r="J673" s="218">
        <f>BK673</f>
        <v>0</v>
      </c>
      <c r="K673" s="204"/>
      <c r="L673" s="209"/>
      <c r="M673" s="210"/>
      <c r="N673" s="211"/>
      <c r="O673" s="211"/>
      <c r="P673" s="212">
        <f>SUM(P674:P733)</f>
        <v>0</v>
      </c>
      <c r="Q673" s="211"/>
      <c r="R673" s="212">
        <f>SUM(R674:R733)</f>
        <v>60.584928849999997</v>
      </c>
      <c r="S673" s="211"/>
      <c r="T673" s="213">
        <f>SUM(T674:T733)</f>
        <v>0</v>
      </c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R673" s="214" t="s">
        <v>83</v>
      </c>
      <c r="AT673" s="215" t="s">
        <v>74</v>
      </c>
      <c r="AU673" s="215" t="s">
        <v>85</v>
      </c>
      <c r="AY673" s="214" t="s">
        <v>156</v>
      </c>
      <c r="BK673" s="216">
        <f>SUM(BK674:BK733)</f>
        <v>0</v>
      </c>
    </row>
    <row r="674" s="2" customFormat="1" ht="36" customHeight="1">
      <c r="A674" s="39"/>
      <c r="B674" s="40"/>
      <c r="C674" s="219" t="s">
        <v>573</v>
      </c>
      <c r="D674" s="219" t="s">
        <v>160</v>
      </c>
      <c r="E674" s="220" t="s">
        <v>574</v>
      </c>
      <c r="F674" s="221" t="s">
        <v>575</v>
      </c>
      <c r="G674" s="222" t="s">
        <v>186</v>
      </c>
      <c r="H674" s="223">
        <v>18.335999999999999</v>
      </c>
      <c r="I674" s="224"/>
      <c r="J674" s="225">
        <f>ROUND(I674*H674,2)</f>
        <v>0</v>
      </c>
      <c r="K674" s="221" t="s">
        <v>164</v>
      </c>
      <c r="L674" s="45"/>
      <c r="M674" s="226" t="s">
        <v>1</v>
      </c>
      <c r="N674" s="227" t="s">
        <v>40</v>
      </c>
      <c r="O674" s="92"/>
      <c r="P674" s="228">
        <f>O674*H674</f>
        <v>0</v>
      </c>
      <c r="Q674" s="228">
        <v>2.3010199999999998</v>
      </c>
      <c r="R674" s="228">
        <f>Q674*H674</f>
        <v>42.191502719999995</v>
      </c>
      <c r="S674" s="228">
        <v>0</v>
      </c>
      <c r="T674" s="229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0" t="s">
        <v>165</v>
      </c>
      <c r="AT674" s="230" t="s">
        <v>160</v>
      </c>
      <c r="AU674" s="230" t="s">
        <v>166</v>
      </c>
      <c r="AY674" s="18" t="s">
        <v>156</v>
      </c>
      <c r="BE674" s="231">
        <f>IF(N674="základní",J674,0)</f>
        <v>0</v>
      </c>
      <c r="BF674" s="231">
        <f>IF(N674="snížená",J674,0)</f>
        <v>0</v>
      </c>
      <c r="BG674" s="231">
        <f>IF(N674="zákl. přenesená",J674,0)</f>
        <v>0</v>
      </c>
      <c r="BH674" s="231">
        <f>IF(N674="sníž. přenesená",J674,0)</f>
        <v>0</v>
      </c>
      <c r="BI674" s="231">
        <f>IF(N674="nulová",J674,0)</f>
        <v>0</v>
      </c>
      <c r="BJ674" s="18" t="s">
        <v>83</v>
      </c>
      <c r="BK674" s="231">
        <f>ROUND(I674*H674,2)</f>
        <v>0</v>
      </c>
      <c r="BL674" s="18" t="s">
        <v>165</v>
      </c>
      <c r="BM674" s="230" t="s">
        <v>576</v>
      </c>
    </row>
    <row r="675" s="2" customFormat="1">
      <c r="A675" s="39"/>
      <c r="B675" s="40"/>
      <c r="C675" s="41"/>
      <c r="D675" s="232" t="s">
        <v>168</v>
      </c>
      <c r="E675" s="41"/>
      <c r="F675" s="233" t="s">
        <v>577</v>
      </c>
      <c r="G675" s="41"/>
      <c r="H675" s="41"/>
      <c r="I675" s="234"/>
      <c r="J675" s="41"/>
      <c r="K675" s="41"/>
      <c r="L675" s="45"/>
      <c r="M675" s="235"/>
      <c r="N675" s="236"/>
      <c r="O675" s="92"/>
      <c r="P675" s="92"/>
      <c r="Q675" s="92"/>
      <c r="R675" s="92"/>
      <c r="S675" s="92"/>
      <c r="T675" s="93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18" t="s">
        <v>168</v>
      </c>
      <c r="AU675" s="18" t="s">
        <v>166</v>
      </c>
    </row>
    <row r="676" s="13" customFormat="1">
      <c r="A676" s="13"/>
      <c r="B676" s="237"/>
      <c r="C676" s="238"/>
      <c r="D676" s="239" t="s">
        <v>170</v>
      </c>
      <c r="E676" s="240" t="s">
        <v>1</v>
      </c>
      <c r="F676" s="241" t="s">
        <v>171</v>
      </c>
      <c r="G676" s="238"/>
      <c r="H676" s="240" t="s">
        <v>1</v>
      </c>
      <c r="I676" s="242"/>
      <c r="J676" s="238"/>
      <c r="K676" s="238"/>
      <c r="L676" s="243"/>
      <c r="M676" s="244"/>
      <c r="N676" s="245"/>
      <c r="O676" s="245"/>
      <c r="P676" s="245"/>
      <c r="Q676" s="245"/>
      <c r="R676" s="245"/>
      <c r="S676" s="245"/>
      <c r="T676" s="24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7" t="s">
        <v>170</v>
      </c>
      <c r="AU676" s="247" t="s">
        <v>166</v>
      </c>
      <c r="AV676" s="13" t="s">
        <v>83</v>
      </c>
      <c r="AW676" s="13" t="s">
        <v>31</v>
      </c>
      <c r="AX676" s="13" t="s">
        <v>75</v>
      </c>
      <c r="AY676" s="247" t="s">
        <v>156</v>
      </c>
    </row>
    <row r="677" s="13" customFormat="1">
      <c r="A677" s="13"/>
      <c r="B677" s="237"/>
      <c r="C677" s="238"/>
      <c r="D677" s="239" t="s">
        <v>170</v>
      </c>
      <c r="E677" s="240" t="s">
        <v>1</v>
      </c>
      <c r="F677" s="241" t="s">
        <v>172</v>
      </c>
      <c r="G677" s="238"/>
      <c r="H677" s="240" t="s">
        <v>1</v>
      </c>
      <c r="I677" s="242"/>
      <c r="J677" s="238"/>
      <c r="K677" s="238"/>
      <c r="L677" s="243"/>
      <c r="M677" s="244"/>
      <c r="N677" s="245"/>
      <c r="O677" s="245"/>
      <c r="P677" s="245"/>
      <c r="Q677" s="245"/>
      <c r="R677" s="245"/>
      <c r="S677" s="245"/>
      <c r="T677" s="246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7" t="s">
        <v>170</v>
      </c>
      <c r="AU677" s="247" t="s">
        <v>166</v>
      </c>
      <c r="AV677" s="13" t="s">
        <v>83</v>
      </c>
      <c r="AW677" s="13" t="s">
        <v>31</v>
      </c>
      <c r="AX677" s="13" t="s">
        <v>75</v>
      </c>
      <c r="AY677" s="247" t="s">
        <v>156</v>
      </c>
    </row>
    <row r="678" s="13" customFormat="1">
      <c r="A678" s="13"/>
      <c r="B678" s="237"/>
      <c r="C678" s="238"/>
      <c r="D678" s="239" t="s">
        <v>170</v>
      </c>
      <c r="E678" s="240" t="s">
        <v>1</v>
      </c>
      <c r="F678" s="241" t="s">
        <v>173</v>
      </c>
      <c r="G678" s="238"/>
      <c r="H678" s="240" t="s">
        <v>1</v>
      </c>
      <c r="I678" s="242"/>
      <c r="J678" s="238"/>
      <c r="K678" s="238"/>
      <c r="L678" s="243"/>
      <c r="M678" s="244"/>
      <c r="N678" s="245"/>
      <c r="O678" s="245"/>
      <c r="P678" s="245"/>
      <c r="Q678" s="245"/>
      <c r="R678" s="245"/>
      <c r="S678" s="245"/>
      <c r="T678" s="24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7" t="s">
        <v>170</v>
      </c>
      <c r="AU678" s="247" t="s">
        <v>166</v>
      </c>
      <c r="AV678" s="13" t="s">
        <v>83</v>
      </c>
      <c r="AW678" s="13" t="s">
        <v>31</v>
      </c>
      <c r="AX678" s="13" t="s">
        <v>75</v>
      </c>
      <c r="AY678" s="247" t="s">
        <v>156</v>
      </c>
    </row>
    <row r="679" s="13" customFormat="1">
      <c r="A679" s="13"/>
      <c r="B679" s="237"/>
      <c r="C679" s="238"/>
      <c r="D679" s="239" t="s">
        <v>170</v>
      </c>
      <c r="E679" s="240" t="s">
        <v>1</v>
      </c>
      <c r="F679" s="241" t="s">
        <v>340</v>
      </c>
      <c r="G679" s="238"/>
      <c r="H679" s="240" t="s">
        <v>1</v>
      </c>
      <c r="I679" s="242"/>
      <c r="J679" s="238"/>
      <c r="K679" s="238"/>
      <c r="L679" s="243"/>
      <c r="M679" s="244"/>
      <c r="N679" s="245"/>
      <c r="O679" s="245"/>
      <c r="P679" s="245"/>
      <c r="Q679" s="245"/>
      <c r="R679" s="245"/>
      <c r="S679" s="245"/>
      <c r="T679" s="24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7" t="s">
        <v>170</v>
      </c>
      <c r="AU679" s="247" t="s">
        <v>166</v>
      </c>
      <c r="AV679" s="13" t="s">
        <v>83</v>
      </c>
      <c r="AW679" s="13" t="s">
        <v>31</v>
      </c>
      <c r="AX679" s="13" t="s">
        <v>75</v>
      </c>
      <c r="AY679" s="247" t="s">
        <v>156</v>
      </c>
    </row>
    <row r="680" s="14" customFormat="1">
      <c r="A680" s="14"/>
      <c r="B680" s="248"/>
      <c r="C680" s="249"/>
      <c r="D680" s="239" t="s">
        <v>170</v>
      </c>
      <c r="E680" s="250" t="s">
        <v>1</v>
      </c>
      <c r="F680" s="251" t="s">
        <v>578</v>
      </c>
      <c r="G680" s="249"/>
      <c r="H680" s="252">
        <v>18.335999999999999</v>
      </c>
      <c r="I680" s="253"/>
      <c r="J680" s="249"/>
      <c r="K680" s="249"/>
      <c r="L680" s="254"/>
      <c r="M680" s="255"/>
      <c r="N680" s="256"/>
      <c r="O680" s="256"/>
      <c r="P680" s="256"/>
      <c r="Q680" s="256"/>
      <c r="R680" s="256"/>
      <c r="S680" s="256"/>
      <c r="T680" s="257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8" t="s">
        <v>170</v>
      </c>
      <c r="AU680" s="258" t="s">
        <v>166</v>
      </c>
      <c r="AV680" s="14" t="s">
        <v>85</v>
      </c>
      <c r="AW680" s="14" t="s">
        <v>31</v>
      </c>
      <c r="AX680" s="14" t="s">
        <v>75</v>
      </c>
      <c r="AY680" s="258" t="s">
        <v>156</v>
      </c>
    </row>
    <row r="681" s="15" customFormat="1">
      <c r="A681" s="15"/>
      <c r="B681" s="259"/>
      <c r="C681" s="260"/>
      <c r="D681" s="239" t="s">
        <v>170</v>
      </c>
      <c r="E681" s="261" t="s">
        <v>1</v>
      </c>
      <c r="F681" s="262" t="s">
        <v>176</v>
      </c>
      <c r="G681" s="260"/>
      <c r="H681" s="263">
        <v>18.335999999999999</v>
      </c>
      <c r="I681" s="264"/>
      <c r="J681" s="260"/>
      <c r="K681" s="260"/>
      <c r="L681" s="265"/>
      <c r="M681" s="266"/>
      <c r="N681" s="267"/>
      <c r="O681" s="267"/>
      <c r="P681" s="267"/>
      <c r="Q681" s="267"/>
      <c r="R681" s="267"/>
      <c r="S681" s="267"/>
      <c r="T681" s="268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69" t="s">
        <v>170</v>
      </c>
      <c r="AU681" s="269" t="s">
        <v>166</v>
      </c>
      <c r="AV681" s="15" t="s">
        <v>165</v>
      </c>
      <c r="AW681" s="15" t="s">
        <v>31</v>
      </c>
      <c r="AX681" s="15" t="s">
        <v>83</v>
      </c>
      <c r="AY681" s="269" t="s">
        <v>156</v>
      </c>
    </row>
    <row r="682" s="2" customFormat="1" ht="16.5" customHeight="1">
      <c r="A682" s="39"/>
      <c r="B682" s="40"/>
      <c r="C682" s="219" t="s">
        <v>579</v>
      </c>
      <c r="D682" s="219" t="s">
        <v>160</v>
      </c>
      <c r="E682" s="220" t="s">
        <v>580</v>
      </c>
      <c r="F682" s="221" t="s">
        <v>581</v>
      </c>
      <c r="G682" s="222" t="s">
        <v>163</v>
      </c>
      <c r="H682" s="223">
        <v>20.309999999999999</v>
      </c>
      <c r="I682" s="224"/>
      <c r="J682" s="225">
        <f>ROUND(I682*H682,2)</f>
        <v>0</v>
      </c>
      <c r="K682" s="221" t="s">
        <v>164</v>
      </c>
      <c r="L682" s="45"/>
      <c r="M682" s="226" t="s">
        <v>1</v>
      </c>
      <c r="N682" s="227" t="s">
        <v>40</v>
      </c>
      <c r="O682" s="92"/>
      <c r="P682" s="228">
        <f>O682*H682</f>
        <v>0</v>
      </c>
      <c r="Q682" s="228">
        <v>0.016070000000000001</v>
      </c>
      <c r="R682" s="228">
        <f>Q682*H682</f>
        <v>0.3263817</v>
      </c>
      <c r="S682" s="228">
        <v>0</v>
      </c>
      <c r="T682" s="229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30" t="s">
        <v>165</v>
      </c>
      <c r="AT682" s="230" t="s">
        <v>160</v>
      </c>
      <c r="AU682" s="230" t="s">
        <v>166</v>
      </c>
      <c r="AY682" s="18" t="s">
        <v>156</v>
      </c>
      <c r="BE682" s="231">
        <f>IF(N682="základní",J682,0)</f>
        <v>0</v>
      </c>
      <c r="BF682" s="231">
        <f>IF(N682="snížená",J682,0)</f>
        <v>0</v>
      </c>
      <c r="BG682" s="231">
        <f>IF(N682="zákl. přenesená",J682,0)</f>
        <v>0</v>
      </c>
      <c r="BH682" s="231">
        <f>IF(N682="sníž. přenesená",J682,0)</f>
        <v>0</v>
      </c>
      <c r="BI682" s="231">
        <f>IF(N682="nulová",J682,0)</f>
        <v>0</v>
      </c>
      <c r="BJ682" s="18" t="s">
        <v>83</v>
      </c>
      <c r="BK682" s="231">
        <f>ROUND(I682*H682,2)</f>
        <v>0</v>
      </c>
      <c r="BL682" s="18" t="s">
        <v>165</v>
      </c>
      <c r="BM682" s="230" t="s">
        <v>582</v>
      </c>
    </row>
    <row r="683" s="2" customFormat="1">
      <c r="A683" s="39"/>
      <c r="B683" s="40"/>
      <c r="C683" s="41"/>
      <c r="D683" s="232" t="s">
        <v>168</v>
      </c>
      <c r="E683" s="41"/>
      <c r="F683" s="233" t="s">
        <v>583</v>
      </c>
      <c r="G683" s="41"/>
      <c r="H683" s="41"/>
      <c r="I683" s="234"/>
      <c r="J683" s="41"/>
      <c r="K683" s="41"/>
      <c r="L683" s="45"/>
      <c r="M683" s="235"/>
      <c r="N683" s="236"/>
      <c r="O683" s="92"/>
      <c r="P683" s="92"/>
      <c r="Q683" s="92"/>
      <c r="R683" s="92"/>
      <c r="S683" s="92"/>
      <c r="T683" s="93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T683" s="18" t="s">
        <v>168</v>
      </c>
      <c r="AU683" s="18" t="s">
        <v>166</v>
      </c>
    </row>
    <row r="684" s="13" customFormat="1">
      <c r="A684" s="13"/>
      <c r="B684" s="237"/>
      <c r="C684" s="238"/>
      <c r="D684" s="239" t="s">
        <v>170</v>
      </c>
      <c r="E684" s="240" t="s">
        <v>1</v>
      </c>
      <c r="F684" s="241" t="s">
        <v>171</v>
      </c>
      <c r="G684" s="238"/>
      <c r="H684" s="240" t="s">
        <v>1</v>
      </c>
      <c r="I684" s="242"/>
      <c r="J684" s="238"/>
      <c r="K684" s="238"/>
      <c r="L684" s="243"/>
      <c r="M684" s="244"/>
      <c r="N684" s="245"/>
      <c r="O684" s="245"/>
      <c r="P684" s="245"/>
      <c r="Q684" s="245"/>
      <c r="R684" s="245"/>
      <c r="S684" s="245"/>
      <c r="T684" s="24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7" t="s">
        <v>170</v>
      </c>
      <c r="AU684" s="247" t="s">
        <v>166</v>
      </c>
      <c r="AV684" s="13" t="s">
        <v>83</v>
      </c>
      <c r="AW684" s="13" t="s">
        <v>31</v>
      </c>
      <c r="AX684" s="13" t="s">
        <v>75</v>
      </c>
      <c r="AY684" s="247" t="s">
        <v>156</v>
      </c>
    </row>
    <row r="685" s="13" customFormat="1">
      <c r="A685" s="13"/>
      <c r="B685" s="237"/>
      <c r="C685" s="238"/>
      <c r="D685" s="239" t="s">
        <v>170</v>
      </c>
      <c r="E685" s="240" t="s">
        <v>1</v>
      </c>
      <c r="F685" s="241" t="s">
        <v>172</v>
      </c>
      <c r="G685" s="238"/>
      <c r="H685" s="240" t="s">
        <v>1</v>
      </c>
      <c r="I685" s="242"/>
      <c r="J685" s="238"/>
      <c r="K685" s="238"/>
      <c r="L685" s="243"/>
      <c r="M685" s="244"/>
      <c r="N685" s="245"/>
      <c r="O685" s="245"/>
      <c r="P685" s="245"/>
      <c r="Q685" s="245"/>
      <c r="R685" s="245"/>
      <c r="S685" s="245"/>
      <c r="T685" s="24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7" t="s">
        <v>170</v>
      </c>
      <c r="AU685" s="247" t="s">
        <v>166</v>
      </c>
      <c r="AV685" s="13" t="s">
        <v>83</v>
      </c>
      <c r="AW685" s="13" t="s">
        <v>31</v>
      </c>
      <c r="AX685" s="13" t="s">
        <v>75</v>
      </c>
      <c r="AY685" s="247" t="s">
        <v>156</v>
      </c>
    </row>
    <row r="686" s="13" customFormat="1">
      <c r="A686" s="13"/>
      <c r="B686" s="237"/>
      <c r="C686" s="238"/>
      <c r="D686" s="239" t="s">
        <v>170</v>
      </c>
      <c r="E686" s="240" t="s">
        <v>1</v>
      </c>
      <c r="F686" s="241" t="s">
        <v>173</v>
      </c>
      <c r="G686" s="238"/>
      <c r="H686" s="240" t="s">
        <v>1</v>
      </c>
      <c r="I686" s="242"/>
      <c r="J686" s="238"/>
      <c r="K686" s="238"/>
      <c r="L686" s="243"/>
      <c r="M686" s="244"/>
      <c r="N686" s="245"/>
      <c r="O686" s="245"/>
      <c r="P686" s="245"/>
      <c r="Q686" s="245"/>
      <c r="R686" s="245"/>
      <c r="S686" s="245"/>
      <c r="T686" s="246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7" t="s">
        <v>170</v>
      </c>
      <c r="AU686" s="247" t="s">
        <v>166</v>
      </c>
      <c r="AV686" s="13" t="s">
        <v>83</v>
      </c>
      <c r="AW686" s="13" t="s">
        <v>31</v>
      </c>
      <c r="AX686" s="13" t="s">
        <v>75</v>
      </c>
      <c r="AY686" s="247" t="s">
        <v>156</v>
      </c>
    </row>
    <row r="687" s="13" customFormat="1">
      <c r="A687" s="13"/>
      <c r="B687" s="237"/>
      <c r="C687" s="238"/>
      <c r="D687" s="239" t="s">
        <v>170</v>
      </c>
      <c r="E687" s="240" t="s">
        <v>1</v>
      </c>
      <c r="F687" s="241" t="s">
        <v>584</v>
      </c>
      <c r="G687" s="238"/>
      <c r="H687" s="240" t="s">
        <v>1</v>
      </c>
      <c r="I687" s="242"/>
      <c r="J687" s="238"/>
      <c r="K687" s="238"/>
      <c r="L687" s="243"/>
      <c r="M687" s="244"/>
      <c r="N687" s="245"/>
      <c r="O687" s="245"/>
      <c r="P687" s="245"/>
      <c r="Q687" s="245"/>
      <c r="R687" s="245"/>
      <c r="S687" s="245"/>
      <c r="T687" s="246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7" t="s">
        <v>170</v>
      </c>
      <c r="AU687" s="247" t="s">
        <v>166</v>
      </c>
      <c r="AV687" s="13" t="s">
        <v>83</v>
      </c>
      <c r="AW687" s="13" t="s">
        <v>31</v>
      </c>
      <c r="AX687" s="13" t="s">
        <v>75</v>
      </c>
      <c r="AY687" s="247" t="s">
        <v>156</v>
      </c>
    </row>
    <row r="688" s="13" customFormat="1">
      <c r="A688" s="13"/>
      <c r="B688" s="237"/>
      <c r="C688" s="238"/>
      <c r="D688" s="239" t="s">
        <v>170</v>
      </c>
      <c r="E688" s="240" t="s">
        <v>1</v>
      </c>
      <c r="F688" s="241" t="s">
        <v>173</v>
      </c>
      <c r="G688" s="238"/>
      <c r="H688" s="240" t="s">
        <v>1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7" t="s">
        <v>170</v>
      </c>
      <c r="AU688" s="247" t="s">
        <v>166</v>
      </c>
      <c r="AV688" s="13" t="s">
        <v>83</v>
      </c>
      <c r="AW688" s="13" t="s">
        <v>31</v>
      </c>
      <c r="AX688" s="13" t="s">
        <v>75</v>
      </c>
      <c r="AY688" s="247" t="s">
        <v>156</v>
      </c>
    </row>
    <row r="689" s="13" customFormat="1">
      <c r="A689" s="13"/>
      <c r="B689" s="237"/>
      <c r="C689" s="238"/>
      <c r="D689" s="239" t="s">
        <v>170</v>
      </c>
      <c r="E689" s="240" t="s">
        <v>1</v>
      </c>
      <c r="F689" s="241" t="s">
        <v>340</v>
      </c>
      <c r="G689" s="238"/>
      <c r="H689" s="240" t="s">
        <v>1</v>
      </c>
      <c r="I689" s="242"/>
      <c r="J689" s="238"/>
      <c r="K689" s="238"/>
      <c r="L689" s="243"/>
      <c r="M689" s="244"/>
      <c r="N689" s="245"/>
      <c r="O689" s="245"/>
      <c r="P689" s="245"/>
      <c r="Q689" s="245"/>
      <c r="R689" s="245"/>
      <c r="S689" s="245"/>
      <c r="T689" s="24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7" t="s">
        <v>170</v>
      </c>
      <c r="AU689" s="247" t="s">
        <v>166</v>
      </c>
      <c r="AV689" s="13" t="s">
        <v>83</v>
      </c>
      <c r="AW689" s="13" t="s">
        <v>31</v>
      </c>
      <c r="AX689" s="13" t="s">
        <v>75</v>
      </c>
      <c r="AY689" s="247" t="s">
        <v>156</v>
      </c>
    </row>
    <row r="690" s="14" customFormat="1">
      <c r="A690" s="14"/>
      <c r="B690" s="248"/>
      <c r="C690" s="249"/>
      <c r="D690" s="239" t="s">
        <v>170</v>
      </c>
      <c r="E690" s="250" t="s">
        <v>1</v>
      </c>
      <c r="F690" s="251" t="s">
        <v>585</v>
      </c>
      <c r="G690" s="249"/>
      <c r="H690" s="252">
        <v>20.309999999999999</v>
      </c>
      <c r="I690" s="253"/>
      <c r="J690" s="249"/>
      <c r="K690" s="249"/>
      <c r="L690" s="254"/>
      <c r="M690" s="255"/>
      <c r="N690" s="256"/>
      <c r="O690" s="256"/>
      <c r="P690" s="256"/>
      <c r="Q690" s="256"/>
      <c r="R690" s="256"/>
      <c r="S690" s="256"/>
      <c r="T690" s="257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8" t="s">
        <v>170</v>
      </c>
      <c r="AU690" s="258" t="s">
        <v>166</v>
      </c>
      <c r="AV690" s="14" t="s">
        <v>85</v>
      </c>
      <c r="AW690" s="14" t="s">
        <v>31</v>
      </c>
      <c r="AX690" s="14" t="s">
        <v>75</v>
      </c>
      <c r="AY690" s="258" t="s">
        <v>156</v>
      </c>
    </row>
    <row r="691" s="15" customFormat="1">
      <c r="A691" s="15"/>
      <c r="B691" s="259"/>
      <c r="C691" s="260"/>
      <c r="D691" s="239" t="s">
        <v>170</v>
      </c>
      <c r="E691" s="261" t="s">
        <v>1</v>
      </c>
      <c r="F691" s="262" t="s">
        <v>176</v>
      </c>
      <c r="G691" s="260"/>
      <c r="H691" s="263">
        <v>20.309999999999999</v>
      </c>
      <c r="I691" s="264"/>
      <c r="J691" s="260"/>
      <c r="K691" s="260"/>
      <c r="L691" s="265"/>
      <c r="M691" s="266"/>
      <c r="N691" s="267"/>
      <c r="O691" s="267"/>
      <c r="P691" s="267"/>
      <c r="Q691" s="267"/>
      <c r="R691" s="267"/>
      <c r="S691" s="267"/>
      <c r="T691" s="268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69" t="s">
        <v>170</v>
      </c>
      <c r="AU691" s="269" t="s">
        <v>166</v>
      </c>
      <c r="AV691" s="15" t="s">
        <v>165</v>
      </c>
      <c r="AW691" s="15" t="s">
        <v>31</v>
      </c>
      <c r="AX691" s="15" t="s">
        <v>83</v>
      </c>
      <c r="AY691" s="269" t="s">
        <v>156</v>
      </c>
    </row>
    <row r="692" s="2" customFormat="1" ht="16.5" customHeight="1">
      <c r="A692" s="39"/>
      <c r="B692" s="40"/>
      <c r="C692" s="219" t="s">
        <v>586</v>
      </c>
      <c r="D692" s="219" t="s">
        <v>160</v>
      </c>
      <c r="E692" s="220" t="s">
        <v>587</v>
      </c>
      <c r="F692" s="221" t="s">
        <v>588</v>
      </c>
      <c r="G692" s="222" t="s">
        <v>163</v>
      </c>
      <c r="H692" s="223">
        <v>20.309999999999999</v>
      </c>
      <c r="I692" s="224"/>
      <c r="J692" s="225">
        <f>ROUND(I692*H692,2)</f>
        <v>0</v>
      </c>
      <c r="K692" s="221" t="s">
        <v>164</v>
      </c>
      <c r="L692" s="45"/>
      <c r="M692" s="226" t="s">
        <v>1</v>
      </c>
      <c r="N692" s="227" t="s">
        <v>40</v>
      </c>
      <c r="O692" s="92"/>
      <c r="P692" s="228">
        <f>O692*H692</f>
        <v>0</v>
      </c>
      <c r="Q692" s="228">
        <v>0</v>
      </c>
      <c r="R692" s="228">
        <f>Q692*H692</f>
        <v>0</v>
      </c>
      <c r="S692" s="228">
        <v>0</v>
      </c>
      <c r="T692" s="229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30" t="s">
        <v>165</v>
      </c>
      <c r="AT692" s="230" t="s">
        <v>160</v>
      </c>
      <c r="AU692" s="230" t="s">
        <v>166</v>
      </c>
      <c r="AY692" s="18" t="s">
        <v>156</v>
      </c>
      <c r="BE692" s="231">
        <f>IF(N692="základní",J692,0)</f>
        <v>0</v>
      </c>
      <c r="BF692" s="231">
        <f>IF(N692="snížená",J692,0)</f>
        <v>0</v>
      </c>
      <c r="BG692" s="231">
        <f>IF(N692="zákl. přenesená",J692,0)</f>
        <v>0</v>
      </c>
      <c r="BH692" s="231">
        <f>IF(N692="sníž. přenesená",J692,0)</f>
        <v>0</v>
      </c>
      <c r="BI692" s="231">
        <f>IF(N692="nulová",J692,0)</f>
        <v>0</v>
      </c>
      <c r="BJ692" s="18" t="s">
        <v>83</v>
      </c>
      <c r="BK692" s="231">
        <f>ROUND(I692*H692,2)</f>
        <v>0</v>
      </c>
      <c r="BL692" s="18" t="s">
        <v>165</v>
      </c>
      <c r="BM692" s="230" t="s">
        <v>589</v>
      </c>
    </row>
    <row r="693" s="2" customFormat="1">
      <c r="A693" s="39"/>
      <c r="B693" s="40"/>
      <c r="C693" s="41"/>
      <c r="D693" s="232" t="s">
        <v>168</v>
      </c>
      <c r="E693" s="41"/>
      <c r="F693" s="233" t="s">
        <v>590</v>
      </c>
      <c r="G693" s="41"/>
      <c r="H693" s="41"/>
      <c r="I693" s="234"/>
      <c r="J693" s="41"/>
      <c r="K693" s="41"/>
      <c r="L693" s="45"/>
      <c r="M693" s="235"/>
      <c r="N693" s="236"/>
      <c r="O693" s="92"/>
      <c r="P693" s="92"/>
      <c r="Q693" s="92"/>
      <c r="R693" s="92"/>
      <c r="S693" s="92"/>
      <c r="T693" s="93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T693" s="18" t="s">
        <v>168</v>
      </c>
      <c r="AU693" s="18" t="s">
        <v>166</v>
      </c>
    </row>
    <row r="694" s="2" customFormat="1" ht="16.5" customHeight="1">
      <c r="A694" s="39"/>
      <c r="B694" s="40"/>
      <c r="C694" s="219" t="s">
        <v>591</v>
      </c>
      <c r="D694" s="219" t="s">
        <v>160</v>
      </c>
      <c r="E694" s="220" t="s">
        <v>592</v>
      </c>
      <c r="F694" s="221" t="s">
        <v>593</v>
      </c>
      <c r="G694" s="222" t="s">
        <v>259</v>
      </c>
      <c r="H694" s="223">
        <v>1.2549999999999999</v>
      </c>
      <c r="I694" s="224"/>
      <c r="J694" s="225">
        <f>ROUND(I694*H694,2)</f>
        <v>0</v>
      </c>
      <c r="K694" s="221" t="s">
        <v>164</v>
      </c>
      <c r="L694" s="45"/>
      <c r="M694" s="226" t="s">
        <v>1</v>
      </c>
      <c r="N694" s="227" t="s">
        <v>40</v>
      </c>
      <c r="O694" s="92"/>
      <c r="P694" s="228">
        <f>O694*H694</f>
        <v>0</v>
      </c>
      <c r="Q694" s="228">
        <v>1.0416099999999999</v>
      </c>
      <c r="R694" s="228">
        <f>Q694*H694</f>
        <v>1.3072205499999998</v>
      </c>
      <c r="S694" s="228">
        <v>0</v>
      </c>
      <c r="T694" s="229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0" t="s">
        <v>165</v>
      </c>
      <c r="AT694" s="230" t="s">
        <v>160</v>
      </c>
      <c r="AU694" s="230" t="s">
        <v>166</v>
      </c>
      <c r="AY694" s="18" t="s">
        <v>156</v>
      </c>
      <c r="BE694" s="231">
        <f>IF(N694="základní",J694,0)</f>
        <v>0</v>
      </c>
      <c r="BF694" s="231">
        <f>IF(N694="snížená",J694,0)</f>
        <v>0</v>
      </c>
      <c r="BG694" s="231">
        <f>IF(N694="zákl. přenesená",J694,0)</f>
        <v>0</v>
      </c>
      <c r="BH694" s="231">
        <f>IF(N694="sníž. přenesená",J694,0)</f>
        <v>0</v>
      </c>
      <c r="BI694" s="231">
        <f>IF(N694="nulová",J694,0)</f>
        <v>0</v>
      </c>
      <c r="BJ694" s="18" t="s">
        <v>83</v>
      </c>
      <c r="BK694" s="231">
        <f>ROUND(I694*H694,2)</f>
        <v>0</v>
      </c>
      <c r="BL694" s="18" t="s">
        <v>165</v>
      </c>
      <c r="BM694" s="230" t="s">
        <v>594</v>
      </c>
    </row>
    <row r="695" s="2" customFormat="1">
      <c r="A695" s="39"/>
      <c r="B695" s="40"/>
      <c r="C695" s="41"/>
      <c r="D695" s="232" t="s">
        <v>168</v>
      </c>
      <c r="E695" s="41"/>
      <c r="F695" s="233" t="s">
        <v>595</v>
      </c>
      <c r="G695" s="41"/>
      <c r="H695" s="41"/>
      <c r="I695" s="234"/>
      <c r="J695" s="41"/>
      <c r="K695" s="41"/>
      <c r="L695" s="45"/>
      <c r="M695" s="235"/>
      <c r="N695" s="236"/>
      <c r="O695" s="92"/>
      <c r="P695" s="92"/>
      <c r="Q695" s="92"/>
      <c r="R695" s="92"/>
      <c r="S695" s="92"/>
      <c r="T695" s="93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168</v>
      </c>
      <c r="AU695" s="18" t="s">
        <v>166</v>
      </c>
    </row>
    <row r="696" s="13" customFormat="1">
      <c r="A696" s="13"/>
      <c r="B696" s="237"/>
      <c r="C696" s="238"/>
      <c r="D696" s="239" t="s">
        <v>170</v>
      </c>
      <c r="E696" s="240" t="s">
        <v>1</v>
      </c>
      <c r="F696" s="241" t="s">
        <v>171</v>
      </c>
      <c r="G696" s="238"/>
      <c r="H696" s="240" t="s">
        <v>1</v>
      </c>
      <c r="I696" s="242"/>
      <c r="J696" s="238"/>
      <c r="K696" s="238"/>
      <c r="L696" s="243"/>
      <c r="M696" s="244"/>
      <c r="N696" s="245"/>
      <c r="O696" s="245"/>
      <c r="P696" s="245"/>
      <c r="Q696" s="245"/>
      <c r="R696" s="245"/>
      <c r="S696" s="245"/>
      <c r="T696" s="24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7" t="s">
        <v>170</v>
      </c>
      <c r="AU696" s="247" t="s">
        <v>166</v>
      </c>
      <c r="AV696" s="13" t="s">
        <v>83</v>
      </c>
      <c r="AW696" s="13" t="s">
        <v>31</v>
      </c>
      <c r="AX696" s="13" t="s">
        <v>75</v>
      </c>
      <c r="AY696" s="247" t="s">
        <v>156</v>
      </c>
    </row>
    <row r="697" s="13" customFormat="1">
      <c r="A697" s="13"/>
      <c r="B697" s="237"/>
      <c r="C697" s="238"/>
      <c r="D697" s="239" t="s">
        <v>170</v>
      </c>
      <c r="E697" s="240" t="s">
        <v>1</v>
      </c>
      <c r="F697" s="241" t="s">
        <v>172</v>
      </c>
      <c r="G697" s="238"/>
      <c r="H697" s="240" t="s">
        <v>1</v>
      </c>
      <c r="I697" s="242"/>
      <c r="J697" s="238"/>
      <c r="K697" s="238"/>
      <c r="L697" s="243"/>
      <c r="M697" s="244"/>
      <c r="N697" s="245"/>
      <c r="O697" s="245"/>
      <c r="P697" s="245"/>
      <c r="Q697" s="245"/>
      <c r="R697" s="245"/>
      <c r="S697" s="245"/>
      <c r="T697" s="24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7" t="s">
        <v>170</v>
      </c>
      <c r="AU697" s="247" t="s">
        <v>166</v>
      </c>
      <c r="AV697" s="13" t="s">
        <v>83</v>
      </c>
      <c r="AW697" s="13" t="s">
        <v>31</v>
      </c>
      <c r="AX697" s="13" t="s">
        <v>75</v>
      </c>
      <c r="AY697" s="247" t="s">
        <v>156</v>
      </c>
    </row>
    <row r="698" s="13" customFormat="1">
      <c r="A698" s="13"/>
      <c r="B698" s="237"/>
      <c r="C698" s="238"/>
      <c r="D698" s="239" t="s">
        <v>170</v>
      </c>
      <c r="E698" s="240" t="s">
        <v>1</v>
      </c>
      <c r="F698" s="241" t="s">
        <v>173</v>
      </c>
      <c r="G698" s="238"/>
      <c r="H698" s="240" t="s">
        <v>1</v>
      </c>
      <c r="I698" s="242"/>
      <c r="J698" s="238"/>
      <c r="K698" s="238"/>
      <c r="L698" s="243"/>
      <c r="M698" s="244"/>
      <c r="N698" s="245"/>
      <c r="O698" s="245"/>
      <c r="P698" s="245"/>
      <c r="Q698" s="245"/>
      <c r="R698" s="245"/>
      <c r="S698" s="245"/>
      <c r="T698" s="246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7" t="s">
        <v>170</v>
      </c>
      <c r="AU698" s="247" t="s">
        <v>166</v>
      </c>
      <c r="AV698" s="13" t="s">
        <v>83</v>
      </c>
      <c r="AW698" s="13" t="s">
        <v>31</v>
      </c>
      <c r="AX698" s="13" t="s">
        <v>75</v>
      </c>
      <c r="AY698" s="247" t="s">
        <v>156</v>
      </c>
    </row>
    <row r="699" s="13" customFormat="1">
      <c r="A699" s="13"/>
      <c r="B699" s="237"/>
      <c r="C699" s="238"/>
      <c r="D699" s="239" t="s">
        <v>170</v>
      </c>
      <c r="E699" s="240" t="s">
        <v>1</v>
      </c>
      <c r="F699" s="241" t="s">
        <v>340</v>
      </c>
      <c r="G699" s="238"/>
      <c r="H699" s="240" t="s">
        <v>1</v>
      </c>
      <c r="I699" s="242"/>
      <c r="J699" s="238"/>
      <c r="K699" s="238"/>
      <c r="L699" s="243"/>
      <c r="M699" s="244"/>
      <c r="N699" s="245"/>
      <c r="O699" s="245"/>
      <c r="P699" s="245"/>
      <c r="Q699" s="245"/>
      <c r="R699" s="245"/>
      <c r="S699" s="245"/>
      <c r="T699" s="246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7" t="s">
        <v>170</v>
      </c>
      <c r="AU699" s="247" t="s">
        <v>166</v>
      </c>
      <c r="AV699" s="13" t="s">
        <v>83</v>
      </c>
      <c r="AW699" s="13" t="s">
        <v>31</v>
      </c>
      <c r="AX699" s="13" t="s">
        <v>75</v>
      </c>
      <c r="AY699" s="247" t="s">
        <v>156</v>
      </c>
    </row>
    <row r="700" s="14" customFormat="1">
      <c r="A700" s="14"/>
      <c r="B700" s="248"/>
      <c r="C700" s="249"/>
      <c r="D700" s="239" t="s">
        <v>170</v>
      </c>
      <c r="E700" s="250" t="s">
        <v>1</v>
      </c>
      <c r="F700" s="251" t="s">
        <v>596</v>
      </c>
      <c r="G700" s="249"/>
      <c r="H700" s="252">
        <v>1.2549999999999999</v>
      </c>
      <c r="I700" s="253"/>
      <c r="J700" s="249"/>
      <c r="K700" s="249"/>
      <c r="L700" s="254"/>
      <c r="M700" s="255"/>
      <c r="N700" s="256"/>
      <c r="O700" s="256"/>
      <c r="P700" s="256"/>
      <c r="Q700" s="256"/>
      <c r="R700" s="256"/>
      <c r="S700" s="256"/>
      <c r="T700" s="257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8" t="s">
        <v>170</v>
      </c>
      <c r="AU700" s="258" t="s">
        <v>166</v>
      </c>
      <c r="AV700" s="14" t="s">
        <v>85</v>
      </c>
      <c r="AW700" s="14" t="s">
        <v>31</v>
      </c>
      <c r="AX700" s="14" t="s">
        <v>75</v>
      </c>
      <c r="AY700" s="258" t="s">
        <v>156</v>
      </c>
    </row>
    <row r="701" s="15" customFormat="1">
      <c r="A701" s="15"/>
      <c r="B701" s="259"/>
      <c r="C701" s="260"/>
      <c r="D701" s="239" t="s">
        <v>170</v>
      </c>
      <c r="E701" s="261" t="s">
        <v>1</v>
      </c>
      <c r="F701" s="262" t="s">
        <v>176</v>
      </c>
      <c r="G701" s="260"/>
      <c r="H701" s="263">
        <v>1.2549999999999999</v>
      </c>
      <c r="I701" s="264"/>
      <c r="J701" s="260"/>
      <c r="K701" s="260"/>
      <c r="L701" s="265"/>
      <c r="M701" s="266"/>
      <c r="N701" s="267"/>
      <c r="O701" s="267"/>
      <c r="P701" s="267"/>
      <c r="Q701" s="267"/>
      <c r="R701" s="267"/>
      <c r="S701" s="267"/>
      <c r="T701" s="268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69" t="s">
        <v>170</v>
      </c>
      <c r="AU701" s="269" t="s">
        <v>166</v>
      </c>
      <c r="AV701" s="15" t="s">
        <v>165</v>
      </c>
      <c r="AW701" s="15" t="s">
        <v>31</v>
      </c>
      <c r="AX701" s="15" t="s">
        <v>83</v>
      </c>
      <c r="AY701" s="269" t="s">
        <v>156</v>
      </c>
    </row>
    <row r="702" s="2" customFormat="1" ht="26.4" customHeight="1">
      <c r="A702" s="39"/>
      <c r="B702" s="40"/>
      <c r="C702" s="219" t="s">
        <v>597</v>
      </c>
      <c r="D702" s="219" t="s">
        <v>160</v>
      </c>
      <c r="E702" s="220" t="s">
        <v>598</v>
      </c>
      <c r="F702" s="221" t="s">
        <v>599</v>
      </c>
      <c r="G702" s="222" t="s">
        <v>163</v>
      </c>
      <c r="H702" s="223">
        <v>159.58000000000001</v>
      </c>
      <c r="I702" s="224"/>
      <c r="J702" s="225">
        <f>ROUND(I702*H702,2)</f>
        <v>0</v>
      </c>
      <c r="K702" s="221" t="s">
        <v>164</v>
      </c>
      <c r="L702" s="45"/>
      <c r="M702" s="226" t="s">
        <v>1</v>
      </c>
      <c r="N702" s="227" t="s">
        <v>40</v>
      </c>
      <c r="O702" s="92"/>
      <c r="P702" s="228">
        <f>O702*H702</f>
        <v>0</v>
      </c>
      <c r="Q702" s="228">
        <v>0.105</v>
      </c>
      <c r="R702" s="228">
        <f>Q702*H702</f>
        <v>16.7559</v>
      </c>
      <c r="S702" s="228">
        <v>0</v>
      </c>
      <c r="T702" s="229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30" t="s">
        <v>165</v>
      </c>
      <c r="AT702" s="230" t="s">
        <v>160</v>
      </c>
      <c r="AU702" s="230" t="s">
        <v>166</v>
      </c>
      <c r="AY702" s="18" t="s">
        <v>156</v>
      </c>
      <c r="BE702" s="231">
        <f>IF(N702="základní",J702,0)</f>
        <v>0</v>
      </c>
      <c r="BF702" s="231">
        <f>IF(N702="snížená",J702,0)</f>
        <v>0</v>
      </c>
      <c r="BG702" s="231">
        <f>IF(N702="zákl. přenesená",J702,0)</f>
        <v>0</v>
      </c>
      <c r="BH702" s="231">
        <f>IF(N702="sníž. přenesená",J702,0)</f>
        <v>0</v>
      </c>
      <c r="BI702" s="231">
        <f>IF(N702="nulová",J702,0)</f>
        <v>0</v>
      </c>
      <c r="BJ702" s="18" t="s">
        <v>83</v>
      </c>
      <c r="BK702" s="231">
        <f>ROUND(I702*H702,2)</f>
        <v>0</v>
      </c>
      <c r="BL702" s="18" t="s">
        <v>165</v>
      </c>
      <c r="BM702" s="230" t="s">
        <v>600</v>
      </c>
    </row>
    <row r="703" s="2" customFormat="1">
      <c r="A703" s="39"/>
      <c r="B703" s="40"/>
      <c r="C703" s="41"/>
      <c r="D703" s="232" t="s">
        <v>168</v>
      </c>
      <c r="E703" s="41"/>
      <c r="F703" s="233" t="s">
        <v>601</v>
      </c>
      <c r="G703" s="41"/>
      <c r="H703" s="41"/>
      <c r="I703" s="234"/>
      <c r="J703" s="41"/>
      <c r="K703" s="41"/>
      <c r="L703" s="45"/>
      <c r="M703" s="235"/>
      <c r="N703" s="236"/>
      <c r="O703" s="92"/>
      <c r="P703" s="92"/>
      <c r="Q703" s="92"/>
      <c r="R703" s="92"/>
      <c r="S703" s="92"/>
      <c r="T703" s="93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T703" s="18" t="s">
        <v>168</v>
      </c>
      <c r="AU703" s="18" t="s">
        <v>166</v>
      </c>
    </row>
    <row r="704" s="13" customFormat="1">
      <c r="A704" s="13"/>
      <c r="B704" s="237"/>
      <c r="C704" s="238"/>
      <c r="D704" s="239" t="s">
        <v>170</v>
      </c>
      <c r="E704" s="240" t="s">
        <v>1</v>
      </c>
      <c r="F704" s="241" t="s">
        <v>171</v>
      </c>
      <c r="G704" s="238"/>
      <c r="H704" s="240" t="s">
        <v>1</v>
      </c>
      <c r="I704" s="242"/>
      <c r="J704" s="238"/>
      <c r="K704" s="238"/>
      <c r="L704" s="243"/>
      <c r="M704" s="244"/>
      <c r="N704" s="245"/>
      <c r="O704" s="245"/>
      <c r="P704" s="245"/>
      <c r="Q704" s="245"/>
      <c r="R704" s="245"/>
      <c r="S704" s="245"/>
      <c r="T704" s="246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7" t="s">
        <v>170</v>
      </c>
      <c r="AU704" s="247" t="s">
        <v>166</v>
      </c>
      <c r="AV704" s="13" t="s">
        <v>83</v>
      </c>
      <c r="AW704" s="13" t="s">
        <v>31</v>
      </c>
      <c r="AX704" s="13" t="s">
        <v>75</v>
      </c>
      <c r="AY704" s="247" t="s">
        <v>156</v>
      </c>
    </row>
    <row r="705" s="13" customFormat="1">
      <c r="A705" s="13"/>
      <c r="B705" s="237"/>
      <c r="C705" s="238"/>
      <c r="D705" s="239" t="s">
        <v>170</v>
      </c>
      <c r="E705" s="240" t="s">
        <v>1</v>
      </c>
      <c r="F705" s="241" t="s">
        <v>172</v>
      </c>
      <c r="G705" s="238"/>
      <c r="H705" s="240" t="s">
        <v>1</v>
      </c>
      <c r="I705" s="242"/>
      <c r="J705" s="238"/>
      <c r="K705" s="238"/>
      <c r="L705" s="243"/>
      <c r="M705" s="244"/>
      <c r="N705" s="245"/>
      <c r="O705" s="245"/>
      <c r="P705" s="245"/>
      <c r="Q705" s="245"/>
      <c r="R705" s="245"/>
      <c r="S705" s="245"/>
      <c r="T705" s="246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7" t="s">
        <v>170</v>
      </c>
      <c r="AU705" s="247" t="s">
        <v>166</v>
      </c>
      <c r="AV705" s="13" t="s">
        <v>83</v>
      </c>
      <c r="AW705" s="13" t="s">
        <v>31</v>
      </c>
      <c r="AX705" s="13" t="s">
        <v>75</v>
      </c>
      <c r="AY705" s="247" t="s">
        <v>156</v>
      </c>
    </row>
    <row r="706" s="13" customFormat="1">
      <c r="A706" s="13"/>
      <c r="B706" s="237"/>
      <c r="C706" s="238"/>
      <c r="D706" s="239" t="s">
        <v>170</v>
      </c>
      <c r="E706" s="240" t="s">
        <v>1</v>
      </c>
      <c r="F706" s="241" t="s">
        <v>173</v>
      </c>
      <c r="G706" s="238"/>
      <c r="H706" s="240" t="s">
        <v>1</v>
      </c>
      <c r="I706" s="242"/>
      <c r="J706" s="238"/>
      <c r="K706" s="238"/>
      <c r="L706" s="243"/>
      <c r="M706" s="244"/>
      <c r="N706" s="245"/>
      <c r="O706" s="245"/>
      <c r="P706" s="245"/>
      <c r="Q706" s="245"/>
      <c r="R706" s="245"/>
      <c r="S706" s="245"/>
      <c r="T706" s="24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7" t="s">
        <v>170</v>
      </c>
      <c r="AU706" s="247" t="s">
        <v>166</v>
      </c>
      <c r="AV706" s="13" t="s">
        <v>83</v>
      </c>
      <c r="AW706" s="13" t="s">
        <v>31</v>
      </c>
      <c r="AX706" s="13" t="s">
        <v>75</v>
      </c>
      <c r="AY706" s="247" t="s">
        <v>156</v>
      </c>
    </row>
    <row r="707" s="13" customFormat="1">
      <c r="A707" s="13"/>
      <c r="B707" s="237"/>
      <c r="C707" s="238"/>
      <c r="D707" s="239" t="s">
        <v>170</v>
      </c>
      <c r="E707" s="240" t="s">
        <v>1</v>
      </c>
      <c r="F707" s="241" t="s">
        <v>602</v>
      </c>
      <c r="G707" s="238"/>
      <c r="H707" s="240" t="s">
        <v>1</v>
      </c>
      <c r="I707" s="242"/>
      <c r="J707" s="238"/>
      <c r="K707" s="238"/>
      <c r="L707" s="243"/>
      <c r="M707" s="244"/>
      <c r="N707" s="245"/>
      <c r="O707" s="245"/>
      <c r="P707" s="245"/>
      <c r="Q707" s="245"/>
      <c r="R707" s="245"/>
      <c r="S707" s="245"/>
      <c r="T707" s="24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7" t="s">
        <v>170</v>
      </c>
      <c r="AU707" s="247" t="s">
        <v>166</v>
      </c>
      <c r="AV707" s="13" t="s">
        <v>83</v>
      </c>
      <c r="AW707" s="13" t="s">
        <v>31</v>
      </c>
      <c r="AX707" s="13" t="s">
        <v>75</v>
      </c>
      <c r="AY707" s="247" t="s">
        <v>156</v>
      </c>
    </row>
    <row r="708" s="13" customFormat="1">
      <c r="A708" s="13"/>
      <c r="B708" s="237"/>
      <c r="C708" s="238"/>
      <c r="D708" s="239" t="s">
        <v>170</v>
      </c>
      <c r="E708" s="240" t="s">
        <v>1</v>
      </c>
      <c r="F708" s="241" t="s">
        <v>603</v>
      </c>
      <c r="G708" s="238"/>
      <c r="H708" s="240" t="s">
        <v>1</v>
      </c>
      <c r="I708" s="242"/>
      <c r="J708" s="238"/>
      <c r="K708" s="238"/>
      <c r="L708" s="243"/>
      <c r="M708" s="244"/>
      <c r="N708" s="245"/>
      <c r="O708" s="245"/>
      <c r="P708" s="245"/>
      <c r="Q708" s="245"/>
      <c r="R708" s="245"/>
      <c r="S708" s="245"/>
      <c r="T708" s="246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7" t="s">
        <v>170</v>
      </c>
      <c r="AU708" s="247" t="s">
        <v>166</v>
      </c>
      <c r="AV708" s="13" t="s">
        <v>83</v>
      </c>
      <c r="AW708" s="13" t="s">
        <v>31</v>
      </c>
      <c r="AX708" s="13" t="s">
        <v>75</v>
      </c>
      <c r="AY708" s="247" t="s">
        <v>156</v>
      </c>
    </row>
    <row r="709" s="13" customFormat="1">
      <c r="A709" s="13"/>
      <c r="B709" s="237"/>
      <c r="C709" s="238"/>
      <c r="D709" s="239" t="s">
        <v>170</v>
      </c>
      <c r="E709" s="240" t="s">
        <v>1</v>
      </c>
      <c r="F709" s="241" t="s">
        <v>173</v>
      </c>
      <c r="G709" s="238"/>
      <c r="H709" s="240" t="s">
        <v>1</v>
      </c>
      <c r="I709" s="242"/>
      <c r="J709" s="238"/>
      <c r="K709" s="238"/>
      <c r="L709" s="243"/>
      <c r="M709" s="244"/>
      <c r="N709" s="245"/>
      <c r="O709" s="245"/>
      <c r="P709" s="245"/>
      <c r="Q709" s="245"/>
      <c r="R709" s="245"/>
      <c r="S709" s="245"/>
      <c r="T709" s="24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7" t="s">
        <v>170</v>
      </c>
      <c r="AU709" s="247" t="s">
        <v>166</v>
      </c>
      <c r="AV709" s="13" t="s">
        <v>83</v>
      </c>
      <c r="AW709" s="13" t="s">
        <v>31</v>
      </c>
      <c r="AX709" s="13" t="s">
        <v>75</v>
      </c>
      <c r="AY709" s="247" t="s">
        <v>156</v>
      </c>
    </row>
    <row r="710" s="13" customFormat="1">
      <c r="A710" s="13"/>
      <c r="B710" s="237"/>
      <c r="C710" s="238"/>
      <c r="D710" s="239" t="s">
        <v>170</v>
      </c>
      <c r="E710" s="240" t="s">
        <v>1</v>
      </c>
      <c r="F710" s="241" t="s">
        <v>604</v>
      </c>
      <c r="G710" s="238"/>
      <c r="H710" s="240" t="s">
        <v>1</v>
      </c>
      <c r="I710" s="242"/>
      <c r="J710" s="238"/>
      <c r="K710" s="238"/>
      <c r="L710" s="243"/>
      <c r="M710" s="244"/>
      <c r="N710" s="245"/>
      <c r="O710" s="245"/>
      <c r="P710" s="245"/>
      <c r="Q710" s="245"/>
      <c r="R710" s="245"/>
      <c r="S710" s="245"/>
      <c r="T710" s="246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7" t="s">
        <v>170</v>
      </c>
      <c r="AU710" s="247" t="s">
        <v>166</v>
      </c>
      <c r="AV710" s="13" t="s">
        <v>83</v>
      </c>
      <c r="AW710" s="13" t="s">
        <v>31</v>
      </c>
      <c r="AX710" s="13" t="s">
        <v>75</v>
      </c>
      <c r="AY710" s="247" t="s">
        <v>156</v>
      </c>
    </row>
    <row r="711" s="13" customFormat="1">
      <c r="A711" s="13"/>
      <c r="B711" s="237"/>
      <c r="C711" s="238"/>
      <c r="D711" s="239" t="s">
        <v>170</v>
      </c>
      <c r="E711" s="240" t="s">
        <v>1</v>
      </c>
      <c r="F711" s="241" t="s">
        <v>173</v>
      </c>
      <c r="G711" s="238"/>
      <c r="H711" s="240" t="s">
        <v>1</v>
      </c>
      <c r="I711" s="242"/>
      <c r="J711" s="238"/>
      <c r="K711" s="238"/>
      <c r="L711" s="243"/>
      <c r="M711" s="244"/>
      <c r="N711" s="245"/>
      <c r="O711" s="245"/>
      <c r="P711" s="245"/>
      <c r="Q711" s="245"/>
      <c r="R711" s="245"/>
      <c r="S711" s="245"/>
      <c r="T711" s="246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7" t="s">
        <v>170</v>
      </c>
      <c r="AU711" s="247" t="s">
        <v>166</v>
      </c>
      <c r="AV711" s="13" t="s">
        <v>83</v>
      </c>
      <c r="AW711" s="13" t="s">
        <v>31</v>
      </c>
      <c r="AX711" s="13" t="s">
        <v>75</v>
      </c>
      <c r="AY711" s="247" t="s">
        <v>156</v>
      </c>
    </row>
    <row r="712" s="14" customFormat="1">
      <c r="A712" s="14"/>
      <c r="B712" s="248"/>
      <c r="C712" s="249"/>
      <c r="D712" s="239" t="s">
        <v>170</v>
      </c>
      <c r="E712" s="250" t="s">
        <v>1</v>
      </c>
      <c r="F712" s="251" t="s">
        <v>605</v>
      </c>
      <c r="G712" s="249"/>
      <c r="H712" s="252">
        <v>58.520000000000003</v>
      </c>
      <c r="I712" s="253"/>
      <c r="J712" s="249"/>
      <c r="K712" s="249"/>
      <c r="L712" s="254"/>
      <c r="M712" s="255"/>
      <c r="N712" s="256"/>
      <c r="O712" s="256"/>
      <c r="P712" s="256"/>
      <c r="Q712" s="256"/>
      <c r="R712" s="256"/>
      <c r="S712" s="256"/>
      <c r="T712" s="257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8" t="s">
        <v>170</v>
      </c>
      <c r="AU712" s="258" t="s">
        <v>166</v>
      </c>
      <c r="AV712" s="14" t="s">
        <v>85</v>
      </c>
      <c r="AW712" s="14" t="s">
        <v>31</v>
      </c>
      <c r="AX712" s="14" t="s">
        <v>75</v>
      </c>
      <c r="AY712" s="258" t="s">
        <v>156</v>
      </c>
    </row>
    <row r="713" s="14" customFormat="1">
      <c r="A713" s="14"/>
      <c r="B713" s="248"/>
      <c r="C713" s="249"/>
      <c r="D713" s="239" t="s">
        <v>170</v>
      </c>
      <c r="E713" s="250" t="s">
        <v>1</v>
      </c>
      <c r="F713" s="251" t="s">
        <v>606</v>
      </c>
      <c r="G713" s="249"/>
      <c r="H713" s="252">
        <v>58.520000000000003</v>
      </c>
      <c r="I713" s="253"/>
      <c r="J713" s="249"/>
      <c r="K713" s="249"/>
      <c r="L713" s="254"/>
      <c r="M713" s="255"/>
      <c r="N713" s="256"/>
      <c r="O713" s="256"/>
      <c r="P713" s="256"/>
      <c r="Q713" s="256"/>
      <c r="R713" s="256"/>
      <c r="S713" s="256"/>
      <c r="T713" s="257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8" t="s">
        <v>170</v>
      </c>
      <c r="AU713" s="258" t="s">
        <v>166</v>
      </c>
      <c r="AV713" s="14" t="s">
        <v>85</v>
      </c>
      <c r="AW713" s="14" t="s">
        <v>31</v>
      </c>
      <c r="AX713" s="14" t="s">
        <v>75</v>
      </c>
      <c r="AY713" s="258" t="s">
        <v>156</v>
      </c>
    </row>
    <row r="714" s="14" customFormat="1">
      <c r="A714" s="14"/>
      <c r="B714" s="248"/>
      <c r="C714" s="249"/>
      <c r="D714" s="239" t="s">
        <v>170</v>
      </c>
      <c r="E714" s="250" t="s">
        <v>1</v>
      </c>
      <c r="F714" s="251" t="s">
        <v>607</v>
      </c>
      <c r="G714" s="249"/>
      <c r="H714" s="252">
        <v>42.539999999999999</v>
      </c>
      <c r="I714" s="253"/>
      <c r="J714" s="249"/>
      <c r="K714" s="249"/>
      <c r="L714" s="254"/>
      <c r="M714" s="255"/>
      <c r="N714" s="256"/>
      <c r="O714" s="256"/>
      <c r="P714" s="256"/>
      <c r="Q714" s="256"/>
      <c r="R714" s="256"/>
      <c r="S714" s="256"/>
      <c r="T714" s="257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8" t="s">
        <v>170</v>
      </c>
      <c r="AU714" s="258" t="s">
        <v>166</v>
      </c>
      <c r="AV714" s="14" t="s">
        <v>85</v>
      </c>
      <c r="AW714" s="14" t="s">
        <v>31</v>
      </c>
      <c r="AX714" s="14" t="s">
        <v>75</v>
      </c>
      <c r="AY714" s="258" t="s">
        <v>156</v>
      </c>
    </row>
    <row r="715" s="15" customFormat="1">
      <c r="A715" s="15"/>
      <c r="B715" s="259"/>
      <c r="C715" s="260"/>
      <c r="D715" s="239" t="s">
        <v>170</v>
      </c>
      <c r="E715" s="261" t="s">
        <v>1</v>
      </c>
      <c r="F715" s="262" t="s">
        <v>176</v>
      </c>
      <c r="G715" s="260"/>
      <c r="H715" s="263">
        <v>159.58000000000001</v>
      </c>
      <c r="I715" s="264"/>
      <c r="J715" s="260"/>
      <c r="K715" s="260"/>
      <c r="L715" s="265"/>
      <c r="M715" s="266"/>
      <c r="N715" s="267"/>
      <c r="O715" s="267"/>
      <c r="P715" s="267"/>
      <c r="Q715" s="267"/>
      <c r="R715" s="267"/>
      <c r="S715" s="267"/>
      <c r="T715" s="268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69" t="s">
        <v>170</v>
      </c>
      <c r="AU715" s="269" t="s">
        <v>166</v>
      </c>
      <c r="AV715" s="15" t="s">
        <v>165</v>
      </c>
      <c r="AW715" s="15" t="s">
        <v>31</v>
      </c>
      <c r="AX715" s="15" t="s">
        <v>83</v>
      </c>
      <c r="AY715" s="269" t="s">
        <v>156</v>
      </c>
    </row>
    <row r="716" s="2" customFormat="1" ht="36" customHeight="1">
      <c r="A716" s="39"/>
      <c r="B716" s="40"/>
      <c r="C716" s="219" t="s">
        <v>608</v>
      </c>
      <c r="D716" s="219" t="s">
        <v>160</v>
      </c>
      <c r="E716" s="220" t="s">
        <v>609</v>
      </c>
      <c r="F716" s="221" t="s">
        <v>610</v>
      </c>
      <c r="G716" s="222" t="s">
        <v>358</v>
      </c>
      <c r="H716" s="223">
        <v>186.04400000000001</v>
      </c>
      <c r="I716" s="224"/>
      <c r="J716" s="225">
        <f>ROUND(I716*H716,2)</f>
        <v>0</v>
      </c>
      <c r="K716" s="221" t="s">
        <v>164</v>
      </c>
      <c r="L716" s="45"/>
      <c r="M716" s="226" t="s">
        <v>1</v>
      </c>
      <c r="N716" s="227" t="s">
        <v>40</v>
      </c>
      <c r="O716" s="92"/>
      <c r="P716" s="228">
        <f>O716*H716</f>
        <v>0</v>
      </c>
      <c r="Q716" s="228">
        <v>2.0000000000000002E-05</v>
      </c>
      <c r="R716" s="228">
        <f>Q716*H716</f>
        <v>0.0037208800000000006</v>
      </c>
      <c r="S716" s="228">
        <v>0</v>
      </c>
      <c r="T716" s="229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30" t="s">
        <v>165</v>
      </c>
      <c r="AT716" s="230" t="s">
        <v>160</v>
      </c>
      <c r="AU716" s="230" t="s">
        <v>166</v>
      </c>
      <c r="AY716" s="18" t="s">
        <v>156</v>
      </c>
      <c r="BE716" s="231">
        <f>IF(N716="základní",J716,0)</f>
        <v>0</v>
      </c>
      <c r="BF716" s="231">
        <f>IF(N716="snížená",J716,0)</f>
        <v>0</v>
      </c>
      <c r="BG716" s="231">
        <f>IF(N716="zákl. přenesená",J716,0)</f>
        <v>0</v>
      </c>
      <c r="BH716" s="231">
        <f>IF(N716="sníž. přenesená",J716,0)</f>
        <v>0</v>
      </c>
      <c r="BI716" s="231">
        <f>IF(N716="nulová",J716,0)</f>
        <v>0</v>
      </c>
      <c r="BJ716" s="18" t="s">
        <v>83</v>
      </c>
      <c r="BK716" s="231">
        <f>ROUND(I716*H716,2)</f>
        <v>0</v>
      </c>
      <c r="BL716" s="18" t="s">
        <v>165</v>
      </c>
      <c r="BM716" s="230" t="s">
        <v>611</v>
      </c>
    </row>
    <row r="717" s="2" customFormat="1">
      <c r="A717" s="39"/>
      <c r="B717" s="40"/>
      <c r="C717" s="41"/>
      <c r="D717" s="232" t="s">
        <v>168</v>
      </c>
      <c r="E717" s="41"/>
      <c r="F717" s="233" t="s">
        <v>612</v>
      </c>
      <c r="G717" s="41"/>
      <c r="H717" s="41"/>
      <c r="I717" s="234"/>
      <c r="J717" s="41"/>
      <c r="K717" s="41"/>
      <c r="L717" s="45"/>
      <c r="M717" s="235"/>
      <c r="N717" s="236"/>
      <c r="O717" s="92"/>
      <c r="P717" s="92"/>
      <c r="Q717" s="92"/>
      <c r="R717" s="92"/>
      <c r="S717" s="92"/>
      <c r="T717" s="93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168</v>
      </c>
      <c r="AU717" s="18" t="s">
        <v>166</v>
      </c>
    </row>
    <row r="718" s="13" customFormat="1">
      <c r="A718" s="13"/>
      <c r="B718" s="237"/>
      <c r="C718" s="238"/>
      <c r="D718" s="239" t="s">
        <v>170</v>
      </c>
      <c r="E718" s="240" t="s">
        <v>1</v>
      </c>
      <c r="F718" s="241" t="s">
        <v>171</v>
      </c>
      <c r="G718" s="238"/>
      <c r="H718" s="240" t="s">
        <v>1</v>
      </c>
      <c r="I718" s="242"/>
      <c r="J718" s="238"/>
      <c r="K718" s="238"/>
      <c r="L718" s="243"/>
      <c r="M718" s="244"/>
      <c r="N718" s="245"/>
      <c r="O718" s="245"/>
      <c r="P718" s="245"/>
      <c r="Q718" s="245"/>
      <c r="R718" s="245"/>
      <c r="S718" s="245"/>
      <c r="T718" s="24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7" t="s">
        <v>170</v>
      </c>
      <c r="AU718" s="247" t="s">
        <v>166</v>
      </c>
      <c r="AV718" s="13" t="s">
        <v>83</v>
      </c>
      <c r="AW718" s="13" t="s">
        <v>31</v>
      </c>
      <c r="AX718" s="13" t="s">
        <v>75</v>
      </c>
      <c r="AY718" s="247" t="s">
        <v>156</v>
      </c>
    </row>
    <row r="719" s="13" customFormat="1">
      <c r="A719" s="13"/>
      <c r="B719" s="237"/>
      <c r="C719" s="238"/>
      <c r="D719" s="239" t="s">
        <v>170</v>
      </c>
      <c r="E719" s="240" t="s">
        <v>1</v>
      </c>
      <c r="F719" s="241" t="s">
        <v>172</v>
      </c>
      <c r="G719" s="238"/>
      <c r="H719" s="240" t="s">
        <v>1</v>
      </c>
      <c r="I719" s="242"/>
      <c r="J719" s="238"/>
      <c r="K719" s="238"/>
      <c r="L719" s="243"/>
      <c r="M719" s="244"/>
      <c r="N719" s="245"/>
      <c r="O719" s="245"/>
      <c r="P719" s="245"/>
      <c r="Q719" s="245"/>
      <c r="R719" s="245"/>
      <c r="S719" s="245"/>
      <c r="T719" s="24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7" t="s">
        <v>170</v>
      </c>
      <c r="AU719" s="247" t="s">
        <v>166</v>
      </c>
      <c r="AV719" s="13" t="s">
        <v>83</v>
      </c>
      <c r="AW719" s="13" t="s">
        <v>31</v>
      </c>
      <c r="AX719" s="13" t="s">
        <v>75</v>
      </c>
      <c r="AY719" s="247" t="s">
        <v>156</v>
      </c>
    </row>
    <row r="720" s="13" customFormat="1">
      <c r="A720" s="13"/>
      <c r="B720" s="237"/>
      <c r="C720" s="238"/>
      <c r="D720" s="239" t="s">
        <v>170</v>
      </c>
      <c r="E720" s="240" t="s">
        <v>1</v>
      </c>
      <c r="F720" s="241" t="s">
        <v>173</v>
      </c>
      <c r="G720" s="238"/>
      <c r="H720" s="240" t="s">
        <v>1</v>
      </c>
      <c r="I720" s="242"/>
      <c r="J720" s="238"/>
      <c r="K720" s="238"/>
      <c r="L720" s="243"/>
      <c r="M720" s="244"/>
      <c r="N720" s="245"/>
      <c r="O720" s="245"/>
      <c r="P720" s="245"/>
      <c r="Q720" s="245"/>
      <c r="R720" s="245"/>
      <c r="S720" s="245"/>
      <c r="T720" s="24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7" t="s">
        <v>170</v>
      </c>
      <c r="AU720" s="247" t="s">
        <v>166</v>
      </c>
      <c r="AV720" s="13" t="s">
        <v>83</v>
      </c>
      <c r="AW720" s="13" t="s">
        <v>31</v>
      </c>
      <c r="AX720" s="13" t="s">
        <v>75</v>
      </c>
      <c r="AY720" s="247" t="s">
        <v>156</v>
      </c>
    </row>
    <row r="721" s="13" customFormat="1">
      <c r="A721" s="13"/>
      <c r="B721" s="237"/>
      <c r="C721" s="238"/>
      <c r="D721" s="239" t="s">
        <v>170</v>
      </c>
      <c r="E721" s="240" t="s">
        <v>1</v>
      </c>
      <c r="F721" s="241" t="s">
        <v>604</v>
      </c>
      <c r="G721" s="238"/>
      <c r="H721" s="240" t="s">
        <v>1</v>
      </c>
      <c r="I721" s="242"/>
      <c r="J721" s="238"/>
      <c r="K721" s="238"/>
      <c r="L721" s="243"/>
      <c r="M721" s="244"/>
      <c r="N721" s="245"/>
      <c r="O721" s="245"/>
      <c r="P721" s="245"/>
      <c r="Q721" s="245"/>
      <c r="R721" s="245"/>
      <c r="S721" s="245"/>
      <c r="T721" s="24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7" t="s">
        <v>170</v>
      </c>
      <c r="AU721" s="247" t="s">
        <v>166</v>
      </c>
      <c r="AV721" s="13" t="s">
        <v>83</v>
      </c>
      <c r="AW721" s="13" t="s">
        <v>31</v>
      </c>
      <c r="AX721" s="13" t="s">
        <v>75</v>
      </c>
      <c r="AY721" s="247" t="s">
        <v>156</v>
      </c>
    </row>
    <row r="722" s="14" customFormat="1">
      <c r="A722" s="14"/>
      <c r="B722" s="248"/>
      <c r="C722" s="249"/>
      <c r="D722" s="239" t="s">
        <v>170</v>
      </c>
      <c r="E722" s="250" t="s">
        <v>1</v>
      </c>
      <c r="F722" s="251" t="s">
        <v>381</v>
      </c>
      <c r="G722" s="249"/>
      <c r="H722" s="252">
        <v>69.5</v>
      </c>
      <c r="I722" s="253"/>
      <c r="J722" s="249"/>
      <c r="K722" s="249"/>
      <c r="L722" s="254"/>
      <c r="M722" s="255"/>
      <c r="N722" s="256"/>
      <c r="O722" s="256"/>
      <c r="P722" s="256"/>
      <c r="Q722" s="256"/>
      <c r="R722" s="256"/>
      <c r="S722" s="256"/>
      <c r="T722" s="257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8" t="s">
        <v>170</v>
      </c>
      <c r="AU722" s="258" t="s">
        <v>166</v>
      </c>
      <c r="AV722" s="14" t="s">
        <v>85</v>
      </c>
      <c r="AW722" s="14" t="s">
        <v>31</v>
      </c>
      <c r="AX722" s="14" t="s">
        <v>75</v>
      </c>
      <c r="AY722" s="258" t="s">
        <v>156</v>
      </c>
    </row>
    <row r="723" s="14" customFormat="1">
      <c r="A723" s="14"/>
      <c r="B723" s="248"/>
      <c r="C723" s="249"/>
      <c r="D723" s="239" t="s">
        <v>170</v>
      </c>
      <c r="E723" s="250" t="s">
        <v>1</v>
      </c>
      <c r="F723" s="251" t="s">
        <v>613</v>
      </c>
      <c r="G723" s="249"/>
      <c r="H723" s="252">
        <v>69.5</v>
      </c>
      <c r="I723" s="253"/>
      <c r="J723" s="249"/>
      <c r="K723" s="249"/>
      <c r="L723" s="254"/>
      <c r="M723" s="255"/>
      <c r="N723" s="256"/>
      <c r="O723" s="256"/>
      <c r="P723" s="256"/>
      <c r="Q723" s="256"/>
      <c r="R723" s="256"/>
      <c r="S723" s="256"/>
      <c r="T723" s="257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8" t="s">
        <v>170</v>
      </c>
      <c r="AU723" s="258" t="s">
        <v>166</v>
      </c>
      <c r="AV723" s="14" t="s">
        <v>85</v>
      </c>
      <c r="AW723" s="14" t="s">
        <v>31</v>
      </c>
      <c r="AX723" s="14" t="s">
        <v>75</v>
      </c>
      <c r="AY723" s="258" t="s">
        <v>156</v>
      </c>
    </row>
    <row r="724" s="14" customFormat="1">
      <c r="A724" s="14"/>
      <c r="B724" s="248"/>
      <c r="C724" s="249"/>
      <c r="D724" s="239" t="s">
        <v>170</v>
      </c>
      <c r="E724" s="250" t="s">
        <v>1</v>
      </c>
      <c r="F724" s="251" t="s">
        <v>614</v>
      </c>
      <c r="G724" s="249"/>
      <c r="H724" s="252">
        <v>47.043999999999997</v>
      </c>
      <c r="I724" s="253"/>
      <c r="J724" s="249"/>
      <c r="K724" s="249"/>
      <c r="L724" s="254"/>
      <c r="M724" s="255"/>
      <c r="N724" s="256"/>
      <c r="O724" s="256"/>
      <c r="P724" s="256"/>
      <c r="Q724" s="256"/>
      <c r="R724" s="256"/>
      <c r="S724" s="256"/>
      <c r="T724" s="257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8" t="s">
        <v>170</v>
      </c>
      <c r="AU724" s="258" t="s">
        <v>166</v>
      </c>
      <c r="AV724" s="14" t="s">
        <v>85</v>
      </c>
      <c r="AW724" s="14" t="s">
        <v>31</v>
      </c>
      <c r="AX724" s="14" t="s">
        <v>75</v>
      </c>
      <c r="AY724" s="258" t="s">
        <v>156</v>
      </c>
    </row>
    <row r="725" s="15" customFormat="1">
      <c r="A725" s="15"/>
      <c r="B725" s="259"/>
      <c r="C725" s="260"/>
      <c r="D725" s="239" t="s">
        <v>170</v>
      </c>
      <c r="E725" s="261" t="s">
        <v>1</v>
      </c>
      <c r="F725" s="262" t="s">
        <v>176</v>
      </c>
      <c r="G725" s="260"/>
      <c r="H725" s="263">
        <v>186.04400000000001</v>
      </c>
      <c r="I725" s="264"/>
      <c r="J725" s="260"/>
      <c r="K725" s="260"/>
      <c r="L725" s="265"/>
      <c r="M725" s="266"/>
      <c r="N725" s="267"/>
      <c r="O725" s="267"/>
      <c r="P725" s="267"/>
      <c r="Q725" s="267"/>
      <c r="R725" s="267"/>
      <c r="S725" s="267"/>
      <c r="T725" s="268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9" t="s">
        <v>170</v>
      </c>
      <c r="AU725" s="269" t="s">
        <v>166</v>
      </c>
      <c r="AV725" s="15" t="s">
        <v>165</v>
      </c>
      <c r="AW725" s="15" t="s">
        <v>31</v>
      </c>
      <c r="AX725" s="15" t="s">
        <v>83</v>
      </c>
      <c r="AY725" s="269" t="s">
        <v>156</v>
      </c>
    </row>
    <row r="726" s="2" customFormat="1" ht="26.4" customHeight="1">
      <c r="A726" s="39"/>
      <c r="B726" s="40"/>
      <c r="C726" s="219" t="s">
        <v>615</v>
      </c>
      <c r="D726" s="219" t="s">
        <v>160</v>
      </c>
      <c r="E726" s="220" t="s">
        <v>616</v>
      </c>
      <c r="F726" s="221" t="s">
        <v>617</v>
      </c>
      <c r="G726" s="222" t="s">
        <v>358</v>
      </c>
      <c r="H726" s="223">
        <v>10.15</v>
      </c>
      <c r="I726" s="224"/>
      <c r="J726" s="225">
        <f>ROUND(I726*H726,2)</f>
        <v>0</v>
      </c>
      <c r="K726" s="221" t="s">
        <v>164</v>
      </c>
      <c r="L726" s="45"/>
      <c r="M726" s="226" t="s">
        <v>1</v>
      </c>
      <c r="N726" s="227" t="s">
        <v>40</v>
      </c>
      <c r="O726" s="92"/>
      <c r="P726" s="228">
        <f>O726*H726</f>
        <v>0</v>
      </c>
      <c r="Q726" s="228">
        <v>2.0000000000000002E-05</v>
      </c>
      <c r="R726" s="228">
        <f>Q726*H726</f>
        <v>0.00020300000000000003</v>
      </c>
      <c r="S726" s="228">
        <v>0</v>
      </c>
      <c r="T726" s="229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0" t="s">
        <v>165</v>
      </c>
      <c r="AT726" s="230" t="s">
        <v>160</v>
      </c>
      <c r="AU726" s="230" t="s">
        <v>166</v>
      </c>
      <c r="AY726" s="18" t="s">
        <v>156</v>
      </c>
      <c r="BE726" s="231">
        <f>IF(N726="základní",J726,0)</f>
        <v>0</v>
      </c>
      <c r="BF726" s="231">
        <f>IF(N726="snížená",J726,0)</f>
        <v>0</v>
      </c>
      <c r="BG726" s="231">
        <f>IF(N726="zákl. přenesená",J726,0)</f>
        <v>0</v>
      </c>
      <c r="BH726" s="231">
        <f>IF(N726="sníž. přenesená",J726,0)</f>
        <v>0</v>
      </c>
      <c r="BI726" s="231">
        <f>IF(N726="nulová",J726,0)</f>
        <v>0</v>
      </c>
      <c r="BJ726" s="18" t="s">
        <v>83</v>
      </c>
      <c r="BK726" s="231">
        <f>ROUND(I726*H726,2)</f>
        <v>0</v>
      </c>
      <c r="BL726" s="18" t="s">
        <v>165</v>
      </c>
      <c r="BM726" s="230" t="s">
        <v>618</v>
      </c>
    </row>
    <row r="727" s="2" customFormat="1">
      <c r="A727" s="39"/>
      <c r="B727" s="40"/>
      <c r="C727" s="41"/>
      <c r="D727" s="232" t="s">
        <v>168</v>
      </c>
      <c r="E727" s="41"/>
      <c r="F727" s="233" t="s">
        <v>619</v>
      </c>
      <c r="G727" s="41"/>
      <c r="H727" s="41"/>
      <c r="I727" s="234"/>
      <c r="J727" s="41"/>
      <c r="K727" s="41"/>
      <c r="L727" s="45"/>
      <c r="M727" s="235"/>
      <c r="N727" s="236"/>
      <c r="O727" s="92"/>
      <c r="P727" s="92"/>
      <c r="Q727" s="92"/>
      <c r="R727" s="92"/>
      <c r="S727" s="92"/>
      <c r="T727" s="93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168</v>
      </c>
      <c r="AU727" s="18" t="s">
        <v>166</v>
      </c>
    </row>
    <row r="728" s="13" customFormat="1">
      <c r="A728" s="13"/>
      <c r="B728" s="237"/>
      <c r="C728" s="238"/>
      <c r="D728" s="239" t="s">
        <v>170</v>
      </c>
      <c r="E728" s="240" t="s">
        <v>1</v>
      </c>
      <c r="F728" s="241" t="s">
        <v>171</v>
      </c>
      <c r="G728" s="238"/>
      <c r="H728" s="240" t="s">
        <v>1</v>
      </c>
      <c r="I728" s="242"/>
      <c r="J728" s="238"/>
      <c r="K728" s="238"/>
      <c r="L728" s="243"/>
      <c r="M728" s="244"/>
      <c r="N728" s="245"/>
      <c r="O728" s="245"/>
      <c r="P728" s="245"/>
      <c r="Q728" s="245"/>
      <c r="R728" s="245"/>
      <c r="S728" s="245"/>
      <c r="T728" s="24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7" t="s">
        <v>170</v>
      </c>
      <c r="AU728" s="247" t="s">
        <v>166</v>
      </c>
      <c r="AV728" s="13" t="s">
        <v>83</v>
      </c>
      <c r="AW728" s="13" t="s">
        <v>31</v>
      </c>
      <c r="AX728" s="13" t="s">
        <v>75</v>
      </c>
      <c r="AY728" s="247" t="s">
        <v>156</v>
      </c>
    </row>
    <row r="729" s="13" customFormat="1">
      <c r="A729" s="13"/>
      <c r="B729" s="237"/>
      <c r="C729" s="238"/>
      <c r="D729" s="239" t="s">
        <v>170</v>
      </c>
      <c r="E729" s="240" t="s">
        <v>1</v>
      </c>
      <c r="F729" s="241" t="s">
        <v>172</v>
      </c>
      <c r="G729" s="238"/>
      <c r="H729" s="240" t="s">
        <v>1</v>
      </c>
      <c r="I729" s="242"/>
      <c r="J729" s="238"/>
      <c r="K729" s="238"/>
      <c r="L729" s="243"/>
      <c r="M729" s="244"/>
      <c r="N729" s="245"/>
      <c r="O729" s="245"/>
      <c r="P729" s="245"/>
      <c r="Q729" s="245"/>
      <c r="R729" s="245"/>
      <c r="S729" s="245"/>
      <c r="T729" s="246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7" t="s">
        <v>170</v>
      </c>
      <c r="AU729" s="247" t="s">
        <v>166</v>
      </c>
      <c r="AV729" s="13" t="s">
        <v>83</v>
      </c>
      <c r="AW729" s="13" t="s">
        <v>31</v>
      </c>
      <c r="AX729" s="13" t="s">
        <v>75</v>
      </c>
      <c r="AY729" s="247" t="s">
        <v>156</v>
      </c>
    </row>
    <row r="730" s="13" customFormat="1">
      <c r="A730" s="13"/>
      <c r="B730" s="237"/>
      <c r="C730" s="238"/>
      <c r="D730" s="239" t="s">
        <v>170</v>
      </c>
      <c r="E730" s="240" t="s">
        <v>1</v>
      </c>
      <c r="F730" s="241" t="s">
        <v>173</v>
      </c>
      <c r="G730" s="238"/>
      <c r="H730" s="240" t="s">
        <v>1</v>
      </c>
      <c r="I730" s="242"/>
      <c r="J730" s="238"/>
      <c r="K730" s="238"/>
      <c r="L730" s="243"/>
      <c r="M730" s="244"/>
      <c r="N730" s="245"/>
      <c r="O730" s="245"/>
      <c r="P730" s="245"/>
      <c r="Q730" s="245"/>
      <c r="R730" s="245"/>
      <c r="S730" s="245"/>
      <c r="T730" s="246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7" t="s">
        <v>170</v>
      </c>
      <c r="AU730" s="247" t="s">
        <v>166</v>
      </c>
      <c r="AV730" s="13" t="s">
        <v>83</v>
      </c>
      <c r="AW730" s="13" t="s">
        <v>31</v>
      </c>
      <c r="AX730" s="13" t="s">
        <v>75</v>
      </c>
      <c r="AY730" s="247" t="s">
        <v>156</v>
      </c>
    </row>
    <row r="731" s="13" customFormat="1">
      <c r="A731" s="13"/>
      <c r="B731" s="237"/>
      <c r="C731" s="238"/>
      <c r="D731" s="239" t="s">
        <v>170</v>
      </c>
      <c r="E731" s="240" t="s">
        <v>1</v>
      </c>
      <c r="F731" s="241" t="s">
        <v>340</v>
      </c>
      <c r="G731" s="238"/>
      <c r="H731" s="240" t="s">
        <v>1</v>
      </c>
      <c r="I731" s="242"/>
      <c r="J731" s="238"/>
      <c r="K731" s="238"/>
      <c r="L731" s="243"/>
      <c r="M731" s="244"/>
      <c r="N731" s="245"/>
      <c r="O731" s="245"/>
      <c r="P731" s="245"/>
      <c r="Q731" s="245"/>
      <c r="R731" s="245"/>
      <c r="S731" s="245"/>
      <c r="T731" s="246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7" t="s">
        <v>170</v>
      </c>
      <c r="AU731" s="247" t="s">
        <v>166</v>
      </c>
      <c r="AV731" s="13" t="s">
        <v>83</v>
      </c>
      <c r="AW731" s="13" t="s">
        <v>31</v>
      </c>
      <c r="AX731" s="13" t="s">
        <v>75</v>
      </c>
      <c r="AY731" s="247" t="s">
        <v>156</v>
      </c>
    </row>
    <row r="732" s="14" customFormat="1">
      <c r="A732" s="14"/>
      <c r="B732" s="248"/>
      <c r="C732" s="249"/>
      <c r="D732" s="239" t="s">
        <v>170</v>
      </c>
      <c r="E732" s="250" t="s">
        <v>1</v>
      </c>
      <c r="F732" s="251" t="s">
        <v>620</v>
      </c>
      <c r="G732" s="249"/>
      <c r="H732" s="252">
        <v>10.15</v>
      </c>
      <c r="I732" s="253"/>
      <c r="J732" s="249"/>
      <c r="K732" s="249"/>
      <c r="L732" s="254"/>
      <c r="M732" s="255"/>
      <c r="N732" s="256"/>
      <c r="O732" s="256"/>
      <c r="P732" s="256"/>
      <c r="Q732" s="256"/>
      <c r="R732" s="256"/>
      <c r="S732" s="256"/>
      <c r="T732" s="257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8" t="s">
        <v>170</v>
      </c>
      <c r="AU732" s="258" t="s">
        <v>166</v>
      </c>
      <c r="AV732" s="14" t="s">
        <v>85</v>
      </c>
      <c r="AW732" s="14" t="s">
        <v>31</v>
      </c>
      <c r="AX732" s="14" t="s">
        <v>75</v>
      </c>
      <c r="AY732" s="258" t="s">
        <v>156</v>
      </c>
    </row>
    <row r="733" s="15" customFormat="1">
      <c r="A733" s="15"/>
      <c r="B733" s="259"/>
      <c r="C733" s="260"/>
      <c r="D733" s="239" t="s">
        <v>170</v>
      </c>
      <c r="E733" s="261" t="s">
        <v>1</v>
      </c>
      <c r="F733" s="262" t="s">
        <v>176</v>
      </c>
      <c r="G733" s="260"/>
      <c r="H733" s="263">
        <v>10.15</v>
      </c>
      <c r="I733" s="264"/>
      <c r="J733" s="260"/>
      <c r="K733" s="260"/>
      <c r="L733" s="265"/>
      <c r="M733" s="266"/>
      <c r="N733" s="267"/>
      <c r="O733" s="267"/>
      <c r="P733" s="267"/>
      <c r="Q733" s="267"/>
      <c r="R733" s="267"/>
      <c r="S733" s="267"/>
      <c r="T733" s="268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69" t="s">
        <v>170</v>
      </c>
      <c r="AU733" s="269" t="s">
        <v>166</v>
      </c>
      <c r="AV733" s="15" t="s">
        <v>165</v>
      </c>
      <c r="AW733" s="15" t="s">
        <v>31</v>
      </c>
      <c r="AX733" s="15" t="s">
        <v>83</v>
      </c>
      <c r="AY733" s="269" t="s">
        <v>156</v>
      </c>
    </row>
    <row r="734" s="12" customFormat="1" ht="22.8" customHeight="1">
      <c r="A734" s="12"/>
      <c r="B734" s="203"/>
      <c r="C734" s="204"/>
      <c r="D734" s="205" t="s">
        <v>74</v>
      </c>
      <c r="E734" s="217" t="s">
        <v>227</v>
      </c>
      <c r="F734" s="217" t="s">
        <v>621</v>
      </c>
      <c r="G734" s="204"/>
      <c r="H734" s="204"/>
      <c r="I734" s="207"/>
      <c r="J734" s="218">
        <f>BK734</f>
        <v>0</v>
      </c>
      <c r="K734" s="204"/>
      <c r="L734" s="209"/>
      <c r="M734" s="210"/>
      <c r="N734" s="211"/>
      <c r="O734" s="211"/>
      <c r="P734" s="212">
        <f>P735+P746+P880+P900+P919+P999+P1031</f>
        <v>0</v>
      </c>
      <c r="Q734" s="211"/>
      <c r="R734" s="212">
        <f>R735+R746+R880+R900+R919+R999+R1031</f>
        <v>2.2418950299999998</v>
      </c>
      <c r="S734" s="211"/>
      <c r="T734" s="213">
        <f>T735+T746+T880+T900+T919+T999+T1031</f>
        <v>59.199027999999998</v>
      </c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R734" s="214" t="s">
        <v>83</v>
      </c>
      <c r="AT734" s="215" t="s">
        <v>74</v>
      </c>
      <c r="AU734" s="215" t="s">
        <v>83</v>
      </c>
      <c r="AY734" s="214" t="s">
        <v>156</v>
      </c>
      <c r="BK734" s="216">
        <f>BK735+BK746+BK880+BK900+BK919+BK999+BK1031</f>
        <v>0</v>
      </c>
    </row>
    <row r="735" s="12" customFormat="1" ht="20.88" customHeight="1">
      <c r="A735" s="12"/>
      <c r="B735" s="203"/>
      <c r="C735" s="204"/>
      <c r="D735" s="205" t="s">
        <v>74</v>
      </c>
      <c r="E735" s="217" t="s">
        <v>622</v>
      </c>
      <c r="F735" s="217" t="s">
        <v>623</v>
      </c>
      <c r="G735" s="204"/>
      <c r="H735" s="204"/>
      <c r="I735" s="207"/>
      <c r="J735" s="218">
        <f>BK735</f>
        <v>0</v>
      </c>
      <c r="K735" s="204"/>
      <c r="L735" s="209"/>
      <c r="M735" s="210"/>
      <c r="N735" s="211"/>
      <c r="O735" s="211"/>
      <c r="P735" s="212">
        <f>SUM(P736:P745)</f>
        <v>0</v>
      </c>
      <c r="Q735" s="211"/>
      <c r="R735" s="212">
        <f>SUM(R736:R745)</f>
        <v>2.2243874999999997</v>
      </c>
      <c r="S735" s="211"/>
      <c r="T735" s="213">
        <f>SUM(T736:T745)</f>
        <v>0</v>
      </c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R735" s="214" t="s">
        <v>83</v>
      </c>
      <c r="AT735" s="215" t="s">
        <v>74</v>
      </c>
      <c r="AU735" s="215" t="s">
        <v>85</v>
      </c>
      <c r="AY735" s="214" t="s">
        <v>156</v>
      </c>
      <c r="BK735" s="216">
        <f>SUM(BK736:BK745)</f>
        <v>0</v>
      </c>
    </row>
    <row r="736" s="2" customFormat="1" ht="26.4" customHeight="1">
      <c r="A736" s="39"/>
      <c r="B736" s="40"/>
      <c r="C736" s="219" t="s">
        <v>353</v>
      </c>
      <c r="D736" s="219" t="s">
        <v>160</v>
      </c>
      <c r="E736" s="220" t="s">
        <v>624</v>
      </c>
      <c r="F736" s="221" t="s">
        <v>625</v>
      </c>
      <c r="G736" s="222" t="s">
        <v>358</v>
      </c>
      <c r="H736" s="223">
        <v>17.25</v>
      </c>
      <c r="I736" s="224"/>
      <c r="J736" s="225">
        <f>ROUND(I736*H736,2)</f>
        <v>0</v>
      </c>
      <c r="K736" s="221" t="s">
        <v>164</v>
      </c>
      <c r="L736" s="45"/>
      <c r="M736" s="226" t="s">
        <v>1</v>
      </c>
      <c r="N736" s="227" t="s">
        <v>40</v>
      </c>
      <c r="O736" s="92"/>
      <c r="P736" s="228">
        <f>O736*H736</f>
        <v>0</v>
      </c>
      <c r="Q736" s="228">
        <v>0.10095</v>
      </c>
      <c r="R736" s="228">
        <f>Q736*H736</f>
        <v>1.7413874999999999</v>
      </c>
      <c r="S736" s="228">
        <v>0</v>
      </c>
      <c r="T736" s="229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30" t="s">
        <v>165</v>
      </c>
      <c r="AT736" s="230" t="s">
        <v>160</v>
      </c>
      <c r="AU736" s="230" t="s">
        <v>166</v>
      </c>
      <c r="AY736" s="18" t="s">
        <v>156</v>
      </c>
      <c r="BE736" s="231">
        <f>IF(N736="základní",J736,0)</f>
        <v>0</v>
      </c>
      <c r="BF736" s="231">
        <f>IF(N736="snížená",J736,0)</f>
        <v>0</v>
      </c>
      <c r="BG736" s="231">
        <f>IF(N736="zákl. přenesená",J736,0)</f>
        <v>0</v>
      </c>
      <c r="BH736" s="231">
        <f>IF(N736="sníž. přenesená",J736,0)</f>
        <v>0</v>
      </c>
      <c r="BI736" s="231">
        <f>IF(N736="nulová",J736,0)</f>
        <v>0</v>
      </c>
      <c r="BJ736" s="18" t="s">
        <v>83</v>
      </c>
      <c r="BK736" s="231">
        <f>ROUND(I736*H736,2)</f>
        <v>0</v>
      </c>
      <c r="BL736" s="18" t="s">
        <v>165</v>
      </c>
      <c r="BM736" s="230" t="s">
        <v>626</v>
      </c>
    </row>
    <row r="737" s="2" customFormat="1">
      <c r="A737" s="39"/>
      <c r="B737" s="40"/>
      <c r="C737" s="41"/>
      <c r="D737" s="232" t="s">
        <v>168</v>
      </c>
      <c r="E737" s="41"/>
      <c r="F737" s="233" t="s">
        <v>627</v>
      </c>
      <c r="G737" s="41"/>
      <c r="H737" s="41"/>
      <c r="I737" s="234"/>
      <c r="J737" s="41"/>
      <c r="K737" s="41"/>
      <c r="L737" s="45"/>
      <c r="M737" s="235"/>
      <c r="N737" s="236"/>
      <c r="O737" s="92"/>
      <c r="P737" s="92"/>
      <c r="Q737" s="92"/>
      <c r="R737" s="92"/>
      <c r="S737" s="92"/>
      <c r="T737" s="93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T737" s="18" t="s">
        <v>168</v>
      </c>
      <c r="AU737" s="18" t="s">
        <v>166</v>
      </c>
    </row>
    <row r="738" s="13" customFormat="1">
      <c r="A738" s="13"/>
      <c r="B738" s="237"/>
      <c r="C738" s="238"/>
      <c r="D738" s="239" t="s">
        <v>170</v>
      </c>
      <c r="E738" s="240" t="s">
        <v>1</v>
      </c>
      <c r="F738" s="241" t="s">
        <v>279</v>
      </c>
      <c r="G738" s="238"/>
      <c r="H738" s="240" t="s">
        <v>1</v>
      </c>
      <c r="I738" s="242"/>
      <c r="J738" s="238"/>
      <c r="K738" s="238"/>
      <c r="L738" s="243"/>
      <c r="M738" s="244"/>
      <c r="N738" s="245"/>
      <c r="O738" s="245"/>
      <c r="P738" s="245"/>
      <c r="Q738" s="245"/>
      <c r="R738" s="245"/>
      <c r="S738" s="245"/>
      <c r="T738" s="246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7" t="s">
        <v>170</v>
      </c>
      <c r="AU738" s="247" t="s">
        <v>166</v>
      </c>
      <c r="AV738" s="13" t="s">
        <v>83</v>
      </c>
      <c r="AW738" s="13" t="s">
        <v>31</v>
      </c>
      <c r="AX738" s="13" t="s">
        <v>75</v>
      </c>
      <c r="AY738" s="247" t="s">
        <v>156</v>
      </c>
    </row>
    <row r="739" s="13" customFormat="1">
      <c r="A739" s="13"/>
      <c r="B739" s="237"/>
      <c r="C739" s="238"/>
      <c r="D739" s="239" t="s">
        <v>170</v>
      </c>
      <c r="E739" s="240" t="s">
        <v>1</v>
      </c>
      <c r="F739" s="241" t="s">
        <v>173</v>
      </c>
      <c r="G739" s="238"/>
      <c r="H739" s="240" t="s">
        <v>1</v>
      </c>
      <c r="I739" s="242"/>
      <c r="J739" s="238"/>
      <c r="K739" s="238"/>
      <c r="L739" s="243"/>
      <c r="M739" s="244"/>
      <c r="N739" s="245"/>
      <c r="O739" s="245"/>
      <c r="P739" s="245"/>
      <c r="Q739" s="245"/>
      <c r="R739" s="245"/>
      <c r="S739" s="245"/>
      <c r="T739" s="246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7" t="s">
        <v>170</v>
      </c>
      <c r="AU739" s="247" t="s">
        <v>166</v>
      </c>
      <c r="AV739" s="13" t="s">
        <v>83</v>
      </c>
      <c r="AW739" s="13" t="s">
        <v>31</v>
      </c>
      <c r="AX739" s="13" t="s">
        <v>75</v>
      </c>
      <c r="AY739" s="247" t="s">
        <v>156</v>
      </c>
    </row>
    <row r="740" s="13" customFormat="1">
      <c r="A740" s="13"/>
      <c r="B740" s="237"/>
      <c r="C740" s="238"/>
      <c r="D740" s="239" t="s">
        <v>170</v>
      </c>
      <c r="E740" s="240" t="s">
        <v>1</v>
      </c>
      <c r="F740" s="241" t="s">
        <v>281</v>
      </c>
      <c r="G740" s="238"/>
      <c r="H740" s="240" t="s">
        <v>1</v>
      </c>
      <c r="I740" s="242"/>
      <c r="J740" s="238"/>
      <c r="K740" s="238"/>
      <c r="L740" s="243"/>
      <c r="M740" s="244"/>
      <c r="N740" s="245"/>
      <c r="O740" s="245"/>
      <c r="P740" s="245"/>
      <c r="Q740" s="245"/>
      <c r="R740" s="245"/>
      <c r="S740" s="245"/>
      <c r="T740" s="246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7" t="s">
        <v>170</v>
      </c>
      <c r="AU740" s="247" t="s">
        <v>166</v>
      </c>
      <c r="AV740" s="13" t="s">
        <v>83</v>
      </c>
      <c r="AW740" s="13" t="s">
        <v>31</v>
      </c>
      <c r="AX740" s="13" t="s">
        <v>75</v>
      </c>
      <c r="AY740" s="247" t="s">
        <v>156</v>
      </c>
    </row>
    <row r="741" s="13" customFormat="1">
      <c r="A741" s="13"/>
      <c r="B741" s="237"/>
      <c r="C741" s="238"/>
      <c r="D741" s="239" t="s">
        <v>170</v>
      </c>
      <c r="E741" s="240" t="s">
        <v>1</v>
      </c>
      <c r="F741" s="241" t="s">
        <v>173</v>
      </c>
      <c r="G741" s="238"/>
      <c r="H741" s="240" t="s">
        <v>1</v>
      </c>
      <c r="I741" s="242"/>
      <c r="J741" s="238"/>
      <c r="K741" s="238"/>
      <c r="L741" s="243"/>
      <c r="M741" s="244"/>
      <c r="N741" s="245"/>
      <c r="O741" s="245"/>
      <c r="P741" s="245"/>
      <c r="Q741" s="245"/>
      <c r="R741" s="245"/>
      <c r="S741" s="245"/>
      <c r="T741" s="246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7" t="s">
        <v>170</v>
      </c>
      <c r="AU741" s="247" t="s">
        <v>166</v>
      </c>
      <c r="AV741" s="13" t="s">
        <v>83</v>
      </c>
      <c r="AW741" s="13" t="s">
        <v>31</v>
      </c>
      <c r="AX741" s="13" t="s">
        <v>75</v>
      </c>
      <c r="AY741" s="247" t="s">
        <v>156</v>
      </c>
    </row>
    <row r="742" s="13" customFormat="1">
      <c r="A742" s="13"/>
      <c r="B742" s="237"/>
      <c r="C742" s="238"/>
      <c r="D742" s="239" t="s">
        <v>170</v>
      </c>
      <c r="E742" s="240" t="s">
        <v>1</v>
      </c>
      <c r="F742" s="241" t="s">
        <v>282</v>
      </c>
      <c r="G742" s="238"/>
      <c r="H742" s="240" t="s">
        <v>1</v>
      </c>
      <c r="I742" s="242"/>
      <c r="J742" s="238"/>
      <c r="K742" s="238"/>
      <c r="L742" s="243"/>
      <c r="M742" s="244"/>
      <c r="N742" s="245"/>
      <c r="O742" s="245"/>
      <c r="P742" s="245"/>
      <c r="Q742" s="245"/>
      <c r="R742" s="245"/>
      <c r="S742" s="245"/>
      <c r="T742" s="24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7" t="s">
        <v>170</v>
      </c>
      <c r="AU742" s="247" t="s">
        <v>166</v>
      </c>
      <c r="AV742" s="13" t="s">
        <v>83</v>
      </c>
      <c r="AW742" s="13" t="s">
        <v>31</v>
      </c>
      <c r="AX742" s="13" t="s">
        <v>75</v>
      </c>
      <c r="AY742" s="247" t="s">
        <v>156</v>
      </c>
    </row>
    <row r="743" s="14" customFormat="1">
      <c r="A743" s="14"/>
      <c r="B743" s="248"/>
      <c r="C743" s="249"/>
      <c r="D743" s="239" t="s">
        <v>170</v>
      </c>
      <c r="E743" s="250" t="s">
        <v>1</v>
      </c>
      <c r="F743" s="251" t="s">
        <v>628</v>
      </c>
      <c r="G743" s="249"/>
      <c r="H743" s="252">
        <v>17.25</v>
      </c>
      <c r="I743" s="253"/>
      <c r="J743" s="249"/>
      <c r="K743" s="249"/>
      <c r="L743" s="254"/>
      <c r="M743" s="255"/>
      <c r="N743" s="256"/>
      <c r="O743" s="256"/>
      <c r="P743" s="256"/>
      <c r="Q743" s="256"/>
      <c r="R743" s="256"/>
      <c r="S743" s="256"/>
      <c r="T743" s="257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8" t="s">
        <v>170</v>
      </c>
      <c r="AU743" s="258" t="s">
        <v>166</v>
      </c>
      <c r="AV743" s="14" t="s">
        <v>85</v>
      </c>
      <c r="AW743" s="14" t="s">
        <v>31</v>
      </c>
      <c r="AX743" s="14" t="s">
        <v>75</v>
      </c>
      <c r="AY743" s="258" t="s">
        <v>156</v>
      </c>
    </row>
    <row r="744" s="15" customFormat="1">
      <c r="A744" s="15"/>
      <c r="B744" s="259"/>
      <c r="C744" s="260"/>
      <c r="D744" s="239" t="s">
        <v>170</v>
      </c>
      <c r="E744" s="261" t="s">
        <v>1</v>
      </c>
      <c r="F744" s="262" t="s">
        <v>176</v>
      </c>
      <c r="G744" s="260"/>
      <c r="H744" s="263">
        <v>17.25</v>
      </c>
      <c r="I744" s="264"/>
      <c r="J744" s="260"/>
      <c r="K744" s="260"/>
      <c r="L744" s="265"/>
      <c r="M744" s="266"/>
      <c r="N744" s="267"/>
      <c r="O744" s="267"/>
      <c r="P744" s="267"/>
      <c r="Q744" s="267"/>
      <c r="R744" s="267"/>
      <c r="S744" s="267"/>
      <c r="T744" s="268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9" t="s">
        <v>170</v>
      </c>
      <c r="AU744" s="269" t="s">
        <v>166</v>
      </c>
      <c r="AV744" s="15" t="s">
        <v>165</v>
      </c>
      <c r="AW744" s="15" t="s">
        <v>31</v>
      </c>
      <c r="AX744" s="15" t="s">
        <v>83</v>
      </c>
      <c r="AY744" s="269" t="s">
        <v>156</v>
      </c>
    </row>
    <row r="745" s="2" customFormat="1" ht="16.5" customHeight="1">
      <c r="A745" s="39"/>
      <c r="B745" s="40"/>
      <c r="C745" s="281" t="s">
        <v>373</v>
      </c>
      <c r="D745" s="281" t="s">
        <v>289</v>
      </c>
      <c r="E745" s="282" t="s">
        <v>629</v>
      </c>
      <c r="F745" s="283" t="s">
        <v>630</v>
      </c>
      <c r="G745" s="284" t="s">
        <v>358</v>
      </c>
      <c r="H745" s="285">
        <v>17.25</v>
      </c>
      <c r="I745" s="286"/>
      <c r="J745" s="287">
        <f>ROUND(I745*H745,2)</f>
        <v>0</v>
      </c>
      <c r="K745" s="283" t="s">
        <v>164</v>
      </c>
      <c r="L745" s="288"/>
      <c r="M745" s="289" t="s">
        <v>1</v>
      </c>
      <c r="N745" s="290" t="s">
        <v>40</v>
      </c>
      <c r="O745" s="92"/>
      <c r="P745" s="228">
        <f>O745*H745</f>
        <v>0</v>
      </c>
      <c r="Q745" s="228">
        <v>0.028000000000000001</v>
      </c>
      <c r="R745" s="228">
        <f>Q745*H745</f>
        <v>0.48299999999999998</v>
      </c>
      <c r="S745" s="228">
        <v>0</v>
      </c>
      <c r="T745" s="229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30" t="s">
        <v>219</v>
      </c>
      <c r="AT745" s="230" t="s">
        <v>289</v>
      </c>
      <c r="AU745" s="230" t="s">
        <v>166</v>
      </c>
      <c r="AY745" s="18" t="s">
        <v>156</v>
      </c>
      <c r="BE745" s="231">
        <f>IF(N745="základní",J745,0)</f>
        <v>0</v>
      </c>
      <c r="BF745" s="231">
        <f>IF(N745="snížená",J745,0)</f>
        <v>0</v>
      </c>
      <c r="BG745" s="231">
        <f>IF(N745="zákl. přenesená",J745,0)</f>
        <v>0</v>
      </c>
      <c r="BH745" s="231">
        <f>IF(N745="sníž. přenesená",J745,0)</f>
        <v>0</v>
      </c>
      <c r="BI745" s="231">
        <f>IF(N745="nulová",J745,0)</f>
        <v>0</v>
      </c>
      <c r="BJ745" s="18" t="s">
        <v>83</v>
      </c>
      <c r="BK745" s="231">
        <f>ROUND(I745*H745,2)</f>
        <v>0</v>
      </c>
      <c r="BL745" s="18" t="s">
        <v>165</v>
      </c>
      <c r="BM745" s="230" t="s">
        <v>631</v>
      </c>
    </row>
    <row r="746" s="12" customFormat="1" ht="20.88" customHeight="1">
      <c r="A746" s="12"/>
      <c r="B746" s="203"/>
      <c r="C746" s="204"/>
      <c r="D746" s="205" t="s">
        <v>74</v>
      </c>
      <c r="E746" s="217" t="s">
        <v>632</v>
      </c>
      <c r="F746" s="217" t="s">
        <v>633</v>
      </c>
      <c r="G746" s="204"/>
      <c r="H746" s="204"/>
      <c r="I746" s="207"/>
      <c r="J746" s="218">
        <f>BK746</f>
        <v>0</v>
      </c>
      <c r="K746" s="204"/>
      <c r="L746" s="209"/>
      <c r="M746" s="210"/>
      <c r="N746" s="211"/>
      <c r="O746" s="211"/>
      <c r="P746" s="212">
        <f>SUM(P747:P879)</f>
        <v>0</v>
      </c>
      <c r="Q746" s="211"/>
      <c r="R746" s="212">
        <f>SUM(R747:R879)</f>
        <v>0</v>
      </c>
      <c r="S746" s="211"/>
      <c r="T746" s="213">
        <f>SUM(T747:T879)</f>
        <v>0</v>
      </c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R746" s="214" t="s">
        <v>83</v>
      </c>
      <c r="AT746" s="215" t="s">
        <v>74</v>
      </c>
      <c r="AU746" s="215" t="s">
        <v>85</v>
      </c>
      <c r="AY746" s="214" t="s">
        <v>156</v>
      </c>
      <c r="BK746" s="216">
        <f>SUM(BK747:BK879)</f>
        <v>0</v>
      </c>
    </row>
    <row r="747" s="2" customFormat="1" ht="40.8" customHeight="1">
      <c r="A747" s="39"/>
      <c r="B747" s="40"/>
      <c r="C747" s="219" t="s">
        <v>571</v>
      </c>
      <c r="D747" s="219" t="s">
        <v>160</v>
      </c>
      <c r="E747" s="220" t="s">
        <v>634</v>
      </c>
      <c r="F747" s="221" t="s">
        <v>635</v>
      </c>
      <c r="G747" s="222" t="s">
        <v>163</v>
      </c>
      <c r="H747" s="223">
        <v>1468</v>
      </c>
      <c r="I747" s="224"/>
      <c r="J747" s="225">
        <f>ROUND(I747*H747,2)</f>
        <v>0</v>
      </c>
      <c r="K747" s="221" t="s">
        <v>164</v>
      </c>
      <c r="L747" s="45"/>
      <c r="M747" s="226" t="s">
        <v>1</v>
      </c>
      <c r="N747" s="227" t="s">
        <v>40</v>
      </c>
      <c r="O747" s="92"/>
      <c r="P747" s="228">
        <f>O747*H747</f>
        <v>0</v>
      </c>
      <c r="Q747" s="228">
        <v>0</v>
      </c>
      <c r="R747" s="228">
        <f>Q747*H747</f>
        <v>0</v>
      </c>
      <c r="S747" s="228">
        <v>0</v>
      </c>
      <c r="T747" s="229">
        <f>S747*H747</f>
        <v>0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30" t="s">
        <v>165</v>
      </c>
      <c r="AT747" s="230" t="s">
        <v>160</v>
      </c>
      <c r="AU747" s="230" t="s">
        <v>166</v>
      </c>
      <c r="AY747" s="18" t="s">
        <v>156</v>
      </c>
      <c r="BE747" s="231">
        <f>IF(N747="základní",J747,0)</f>
        <v>0</v>
      </c>
      <c r="BF747" s="231">
        <f>IF(N747="snížená",J747,0)</f>
        <v>0</v>
      </c>
      <c r="BG747" s="231">
        <f>IF(N747="zákl. přenesená",J747,0)</f>
        <v>0</v>
      </c>
      <c r="BH747" s="231">
        <f>IF(N747="sníž. přenesená",J747,0)</f>
        <v>0</v>
      </c>
      <c r="BI747" s="231">
        <f>IF(N747="nulová",J747,0)</f>
        <v>0</v>
      </c>
      <c r="BJ747" s="18" t="s">
        <v>83</v>
      </c>
      <c r="BK747" s="231">
        <f>ROUND(I747*H747,2)</f>
        <v>0</v>
      </c>
      <c r="BL747" s="18" t="s">
        <v>165</v>
      </c>
      <c r="BM747" s="230" t="s">
        <v>636</v>
      </c>
    </row>
    <row r="748" s="2" customFormat="1">
      <c r="A748" s="39"/>
      <c r="B748" s="40"/>
      <c r="C748" s="41"/>
      <c r="D748" s="232" t="s">
        <v>168</v>
      </c>
      <c r="E748" s="41"/>
      <c r="F748" s="233" t="s">
        <v>637</v>
      </c>
      <c r="G748" s="41"/>
      <c r="H748" s="41"/>
      <c r="I748" s="234"/>
      <c r="J748" s="41"/>
      <c r="K748" s="41"/>
      <c r="L748" s="45"/>
      <c r="M748" s="235"/>
      <c r="N748" s="236"/>
      <c r="O748" s="92"/>
      <c r="P748" s="92"/>
      <c r="Q748" s="92"/>
      <c r="R748" s="92"/>
      <c r="S748" s="92"/>
      <c r="T748" s="93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T748" s="18" t="s">
        <v>168</v>
      </c>
      <c r="AU748" s="18" t="s">
        <v>166</v>
      </c>
    </row>
    <row r="749" s="13" customFormat="1">
      <c r="A749" s="13"/>
      <c r="B749" s="237"/>
      <c r="C749" s="238"/>
      <c r="D749" s="239" t="s">
        <v>170</v>
      </c>
      <c r="E749" s="240" t="s">
        <v>1</v>
      </c>
      <c r="F749" s="241" t="s">
        <v>171</v>
      </c>
      <c r="G749" s="238"/>
      <c r="H749" s="240" t="s">
        <v>1</v>
      </c>
      <c r="I749" s="242"/>
      <c r="J749" s="238"/>
      <c r="K749" s="238"/>
      <c r="L749" s="243"/>
      <c r="M749" s="244"/>
      <c r="N749" s="245"/>
      <c r="O749" s="245"/>
      <c r="P749" s="245"/>
      <c r="Q749" s="245"/>
      <c r="R749" s="245"/>
      <c r="S749" s="245"/>
      <c r="T749" s="246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7" t="s">
        <v>170</v>
      </c>
      <c r="AU749" s="247" t="s">
        <v>166</v>
      </c>
      <c r="AV749" s="13" t="s">
        <v>83</v>
      </c>
      <c r="AW749" s="13" t="s">
        <v>31</v>
      </c>
      <c r="AX749" s="13" t="s">
        <v>75</v>
      </c>
      <c r="AY749" s="247" t="s">
        <v>156</v>
      </c>
    </row>
    <row r="750" s="13" customFormat="1">
      <c r="A750" s="13"/>
      <c r="B750" s="237"/>
      <c r="C750" s="238"/>
      <c r="D750" s="239" t="s">
        <v>170</v>
      </c>
      <c r="E750" s="240" t="s">
        <v>1</v>
      </c>
      <c r="F750" s="241" t="s">
        <v>172</v>
      </c>
      <c r="G750" s="238"/>
      <c r="H750" s="240" t="s">
        <v>1</v>
      </c>
      <c r="I750" s="242"/>
      <c r="J750" s="238"/>
      <c r="K750" s="238"/>
      <c r="L750" s="243"/>
      <c r="M750" s="244"/>
      <c r="N750" s="245"/>
      <c r="O750" s="245"/>
      <c r="P750" s="245"/>
      <c r="Q750" s="245"/>
      <c r="R750" s="245"/>
      <c r="S750" s="245"/>
      <c r="T750" s="246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7" t="s">
        <v>170</v>
      </c>
      <c r="AU750" s="247" t="s">
        <v>166</v>
      </c>
      <c r="AV750" s="13" t="s">
        <v>83</v>
      </c>
      <c r="AW750" s="13" t="s">
        <v>31</v>
      </c>
      <c r="AX750" s="13" t="s">
        <v>75</v>
      </c>
      <c r="AY750" s="247" t="s">
        <v>156</v>
      </c>
    </row>
    <row r="751" s="13" customFormat="1">
      <c r="A751" s="13"/>
      <c r="B751" s="237"/>
      <c r="C751" s="238"/>
      <c r="D751" s="239" t="s">
        <v>170</v>
      </c>
      <c r="E751" s="240" t="s">
        <v>1</v>
      </c>
      <c r="F751" s="241" t="s">
        <v>173</v>
      </c>
      <c r="G751" s="238"/>
      <c r="H751" s="240" t="s">
        <v>1</v>
      </c>
      <c r="I751" s="242"/>
      <c r="J751" s="238"/>
      <c r="K751" s="238"/>
      <c r="L751" s="243"/>
      <c r="M751" s="244"/>
      <c r="N751" s="245"/>
      <c r="O751" s="245"/>
      <c r="P751" s="245"/>
      <c r="Q751" s="245"/>
      <c r="R751" s="245"/>
      <c r="S751" s="245"/>
      <c r="T751" s="246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7" t="s">
        <v>170</v>
      </c>
      <c r="AU751" s="247" t="s">
        <v>166</v>
      </c>
      <c r="AV751" s="13" t="s">
        <v>83</v>
      </c>
      <c r="AW751" s="13" t="s">
        <v>31</v>
      </c>
      <c r="AX751" s="13" t="s">
        <v>75</v>
      </c>
      <c r="AY751" s="247" t="s">
        <v>156</v>
      </c>
    </row>
    <row r="752" s="14" customFormat="1">
      <c r="A752" s="14"/>
      <c r="B752" s="248"/>
      <c r="C752" s="249"/>
      <c r="D752" s="239" t="s">
        <v>170</v>
      </c>
      <c r="E752" s="250" t="s">
        <v>1</v>
      </c>
      <c r="F752" s="251" t="s">
        <v>638</v>
      </c>
      <c r="G752" s="249"/>
      <c r="H752" s="252">
        <v>465</v>
      </c>
      <c r="I752" s="253"/>
      <c r="J752" s="249"/>
      <c r="K752" s="249"/>
      <c r="L752" s="254"/>
      <c r="M752" s="255"/>
      <c r="N752" s="256"/>
      <c r="O752" s="256"/>
      <c r="P752" s="256"/>
      <c r="Q752" s="256"/>
      <c r="R752" s="256"/>
      <c r="S752" s="256"/>
      <c r="T752" s="257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8" t="s">
        <v>170</v>
      </c>
      <c r="AU752" s="258" t="s">
        <v>166</v>
      </c>
      <c r="AV752" s="14" t="s">
        <v>85</v>
      </c>
      <c r="AW752" s="14" t="s">
        <v>31</v>
      </c>
      <c r="AX752" s="14" t="s">
        <v>75</v>
      </c>
      <c r="AY752" s="258" t="s">
        <v>156</v>
      </c>
    </row>
    <row r="753" s="14" customFormat="1">
      <c r="A753" s="14"/>
      <c r="B753" s="248"/>
      <c r="C753" s="249"/>
      <c r="D753" s="239" t="s">
        <v>170</v>
      </c>
      <c r="E753" s="250" t="s">
        <v>1</v>
      </c>
      <c r="F753" s="251" t="s">
        <v>639</v>
      </c>
      <c r="G753" s="249"/>
      <c r="H753" s="252">
        <v>465</v>
      </c>
      <c r="I753" s="253"/>
      <c r="J753" s="249"/>
      <c r="K753" s="249"/>
      <c r="L753" s="254"/>
      <c r="M753" s="255"/>
      <c r="N753" s="256"/>
      <c r="O753" s="256"/>
      <c r="P753" s="256"/>
      <c r="Q753" s="256"/>
      <c r="R753" s="256"/>
      <c r="S753" s="256"/>
      <c r="T753" s="257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8" t="s">
        <v>170</v>
      </c>
      <c r="AU753" s="258" t="s">
        <v>166</v>
      </c>
      <c r="AV753" s="14" t="s">
        <v>85</v>
      </c>
      <c r="AW753" s="14" t="s">
        <v>31</v>
      </c>
      <c r="AX753" s="14" t="s">
        <v>75</v>
      </c>
      <c r="AY753" s="258" t="s">
        <v>156</v>
      </c>
    </row>
    <row r="754" s="14" customFormat="1">
      <c r="A754" s="14"/>
      <c r="B754" s="248"/>
      <c r="C754" s="249"/>
      <c r="D754" s="239" t="s">
        <v>170</v>
      </c>
      <c r="E754" s="250" t="s">
        <v>1</v>
      </c>
      <c r="F754" s="251" t="s">
        <v>640</v>
      </c>
      <c r="G754" s="249"/>
      <c r="H754" s="252">
        <v>269</v>
      </c>
      <c r="I754" s="253"/>
      <c r="J754" s="249"/>
      <c r="K754" s="249"/>
      <c r="L754" s="254"/>
      <c r="M754" s="255"/>
      <c r="N754" s="256"/>
      <c r="O754" s="256"/>
      <c r="P754" s="256"/>
      <c r="Q754" s="256"/>
      <c r="R754" s="256"/>
      <c r="S754" s="256"/>
      <c r="T754" s="257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8" t="s">
        <v>170</v>
      </c>
      <c r="AU754" s="258" t="s">
        <v>166</v>
      </c>
      <c r="AV754" s="14" t="s">
        <v>85</v>
      </c>
      <c r="AW754" s="14" t="s">
        <v>31</v>
      </c>
      <c r="AX754" s="14" t="s">
        <v>75</v>
      </c>
      <c r="AY754" s="258" t="s">
        <v>156</v>
      </c>
    </row>
    <row r="755" s="14" customFormat="1">
      <c r="A755" s="14"/>
      <c r="B755" s="248"/>
      <c r="C755" s="249"/>
      <c r="D755" s="239" t="s">
        <v>170</v>
      </c>
      <c r="E755" s="250" t="s">
        <v>1</v>
      </c>
      <c r="F755" s="251" t="s">
        <v>641</v>
      </c>
      <c r="G755" s="249"/>
      <c r="H755" s="252">
        <v>269</v>
      </c>
      <c r="I755" s="253"/>
      <c r="J755" s="249"/>
      <c r="K755" s="249"/>
      <c r="L755" s="254"/>
      <c r="M755" s="255"/>
      <c r="N755" s="256"/>
      <c r="O755" s="256"/>
      <c r="P755" s="256"/>
      <c r="Q755" s="256"/>
      <c r="R755" s="256"/>
      <c r="S755" s="256"/>
      <c r="T755" s="257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8" t="s">
        <v>170</v>
      </c>
      <c r="AU755" s="258" t="s">
        <v>166</v>
      </c>
      <c r="AV755" s="14" t="s">
        <v>85</v>
      </c>
      <c r="AW755" s="14" t="s">
        <v>31</v>
      </c>
      <c r="AX755" s="14" t="s">
        <v>75</v>
      </c>
      <c r="AY755" s="258" t="s">
        <v>156</v>
      </c>
    </row>
    <row r="756" s="15" customFormat="1">
      <c r="A756" s="15"/>
      <c r="B756" s="259"/>
      <c r="C756" s="260"/>
      <c r="D756" s="239" t="s">
        <v>170</v>
      </c>
      <c r="E756" s="261" t="s">
        <v>1</v>
      </c>
      <c r="F756" s="262" t="s">
        <v>176</v>
      </c>
      <c r="G756" s="260"/>
      <c r="H756" s="263">
        <v>1468</v>
      </c>
      <c r="I756" s="264"/>
      <c r="J756" s="260"/>
      <c r="K756" s="260"/>
      <c r="L756" s="265"/>
      <c r="M756" s="266"/>
      <c r="N756" s="267"/>
      <c r="O756" s="267"/>
      <c r="P756" s="267"/>
      <c r="Q756" s="267"/>
      <c r="R756" s="267"/>
      <c r="S756" s="267"/>
      <c r="T756" s="268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9" t="s">
        <v>170</v>
      </c>
      <c r="AU756" s="269" t="s">
        <v>166</v>
      </c>
      <c r="AV756" s="15" t="s">
        <v>165</v>
      </c>
      <c r="AW756" s="15" t="s">
        <v>31</v>
      </c>
      <c r="AX756" s="15" t="s">
        <v>83</v>
      </c>
      <c r="AY756" s="269" t="s">
        <v>156</v>
      </c>
    </row>
    <row r="757" s="2" customFormat="1" ht="48" customHeight="1">
      <c r="A757" s="39"/>
      <c r="B757" s="40"/>
      <c r="C757" s="219" t="s">
        <v>642</v>
      </c>
      <c r="D757" s="219" t="s">
        <v>160</v>
      </c>
      <c r="E757" s="220" t="s">
        <v>643</v>
      </c>
      <c r="F757" s="221" t="s">
        <v>644</v>
      </c>
      <c r="G757" s="222" t="s">
        <v>163</v>
      </c>
      <c r="H757" s="223">
        <v>132120</v>
      </c>
      <c r="I757" s="224"/>
      <c r="J757" s="225">
        <f>ROUND(I757*H757,2)</f>
        <v>0</v>
      </c>
      <c r="K757" s="221" t="s">
        <v>164</v>
      </c>
      <c r="L757" s="45"/>
      <c r="M757" s="226" t="s">
        <v>1</v>
      </c>
      <c r="N757" s="227" t="s">
        <v>40</v>
      </c>
      <c r="O757" s="92"/>
      <c r="P757" s="228">
        <f>O757*H757</f>
        <v>0</v>
      </c>
      <c r="Q757" s="228">
        <v>0</v>
      </c>
      <c r="R757" s="228">
        <f>Q757*H757</f>
        <v>0</v>
      </c>
      <c r="S757" s="228">
        <v>0</v>
      </c>
      <c r="T757" s="229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30" t="s">
        <v>165</v>
      </c>
      <c r="AT757" s="230" t="s">
        <v>160</v>
      </c>
      <c r="AU757" s="230" t="s">
        <v>166</v>
      </c>
      <c r="AY757" s="18" t="s">
        <v>156</v>
      </c>
      <c r="BE757" s="231">
        <f>IF(N757="základní",J757,0)</f>
        <v>0</v>
      </c>
      <c r="BF757" s="231">
        <f>IF(N757="snížená",J757,0)</f>
        <v>0</v>
      </c>
      <c r="BG757" s="231">
        <f>IF(N757="zákl. přenesená",J757,0)</f>
        <v>0</v>
      </c>
      <c r="BH757" s="231">
        <f>IF(N757="sníž. přenesená",J757,0)</f>
        <v>0</v>
      </c>
      <c r="BI757" s="231">
        <f>IF(N757="nulová",J757,0)</f>
        <v>0</v>
      </c>
      <c r="BJ757" s="18" t="s">
        <v>83</v>
      </c>
      <c r="BK757" s="231">
        <f>ROUND(I757*H757,2)</f>
        <v>0</v>
      </c>
      <c r="BL757" s="18" t="s">
        <v>165</v>
      </c>
      <c r="BM757" s="230" t="s">
        <v>645</v>
      </c>
    </row>
    <row r="758" s="2" customFormat="1">
      <c r="A758" s="39"/>
      <c r="B758" s="40"/>
      <c r="C758" s="41"/>
      <c r="D758" s="232" t="s">
        <v>168</v>
      </c>
      <c r="E758" s="41"/>
      <c r="F758" s="233" t="s">
        <v>646</v>
      </c>
      <c r="G758" s="41"/>
      <c r="H758" s="41"/>
      <c r="I758" s="234"/>
      <c r="J758" s="41"/>
      <c r="K758" s="41"/>
      <c r="L758" s="45"/>
      <c r="M758" s="235"/>
      <c r="N758" s="236"/>
      <c r="O758" s="92"/>
      <c r="P758" s="92"/>
      <c r="Q758" s="92"/>
      <c r="R758" s="92"/>
      <c r="S758" s="92"/>
      <c r="T758" s="93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168</v>
      </c>
      <c r="AU758" s="18" t="s">
        <v>166</v>
      </c>
    </row>
    <row r="759" s="13" customFormat="1">
      <c r="A759" s="13"/>
      <c r="B759" s="237"/>
      <c r="C759" s="238"/>
      <c r="D759" s="239" t="s">
        <v>170</v>
      </c>
      <c r="E759" s="240" t="s">
        <v>1</v>
      </c>
      <c r="F759" s="241" t="s">
        <v>171</v>
      </c>
      <c r="G759" s="238"/>
      <c r="H759" s="240" t="s">
        <v>1</v>
      </c>
      <c r="I759" s="242"/>
      <c r="J759" s="238"/>
      <c r="K759" s="238"/>
      <c r="L759" s="243"/>
      <c r="M759" s="244"/>
      <c r="N759" s="245"/>
      <c r="O759" s="245"/>
      <c r="P759" s="245"/>
      <c r="Q759" s="245"/>
      <c r="R759" s="245"/>
      <c r="S759" s="245"/>
      <c r="T759" s="24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7" t="s">
        <v>170</v>
      </c>
      <c r="AU759" s="247" t="s">
        <v>166</v>
      </c>
      <c r="AV759" s="13" t="s">
        <v>83</v>
      </c>
      <c r="AW759" s="13" t="s">
        <v>31</v>
      </c>
      <c r="AX759" s="13" t="s">
        <v>75</v>
      </c>
      <c r="AY759" s="247" t="s">
        <v>156</v>
      </c>
    </row>
    <row r="760" s="13" customFormat="1">
      <c r="A760" s="13"/>
      <c r="B760" s="237"/>
      <c r="C760" s="238"/>
      <c r="D760" s="239" t="s">
        <v>170</v>
      </c>
      <c r="E760" s="240" t="s">
        <v>1</v>
      </c>
      <c r="F760" s="241" t="s">
        <v>172</v>
      </c>
      <c r="G760" s="238"/>
      <c r="H760" s="240" t="s">
        <v>1</v>
      </c>
      <c r="I760" s="242"/>
      <c r="J760" s="238"/>
      <c r="K760" s="238"/>
      <c r="L760" s="243"/>
      <c r="M760" s="244"/>
      <c r="N760" s="245"/>
      <c r="O760" s="245"/>
      <c r="P760" s="245"/>
      <c r="Q760" s="245"/>
      <c r="R760" s="245"/>
      <c r="S760" s="245"/>
      <c r="T760" s="246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7" t="s">
        <v>170</v>
      </c>
      <c r="AU760" s="247" t="s">
        <v>166</v>
      </c>
      <c r="AV760" s="13" t="s">
        <v>83</v>
      </c>
      <c r="AW760" s="13" t="s">
        <v>31</v>
      </c>
      <c r="AX760" s="13" t="s">
        <v>75</v>
      </c>
      <c r="AY760" s="247" t="s">
        <v>156</v>
      </c>
    </row>
    <row r="761" s="13" customFormat="1">
      <c r="A761" s="13"/>
      <c r="B761" s="237"/>
      <c r="C761" s="238"/>
      <c r="D761" s="239" t="s">
        <v>170</v>
      </c>
      <c r="E761" s="240" t="s">
        <v>1</v>
      </c>
      <c r="F761" s="241" t="s">
        <v>173</v>
      </c>
      <c r="G761" s="238"/>
      <c r="H761" s="240" t="s">
        <v>1</v>
      </c>
      <c r="I761" s="242"/>
      <c r="J761" s="238"/>
      <c r="K761" s="238"/>
      <c r="L761" s="243"/>
      <c r="M761" s="244"/>
      <c r="N761" s="245"/>
      <c r="O761" s="245"/>
      <c r="P761" s="245"/>
      <c r="Q761" s="245"/>
      <c r="R761" s="245"/>
      <c r="S761" s="245"/>
      <c r="T761" s="246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7" t="s">
        <v>170</v>
      </c>
      <c r="AU761" s="247" t="s">
        <v>166</v>
      </c>
      <c r="AV761" s="13" t="s">
        <v>83</v>
      </c>
      <c r="AW761" s="13" t="s">
        <v>31</v>
      </c>
      <c r="AX761" s="13" t="s">
        <v>75</v>
      </c>
      <c r="AY761" s="247" t="s">
        <v>156</v>
      </c>
    </row>
    <row r="762" s="13" customFormat="1">
      <c r="A762" s="13"/>
      <c r="B762" s="237"/>
      <c r="C762" s="238"/>
      <c r="D762" s="239" t="s">
        <v>170</v>
      </c>
      <c r="E762" s="240" t="s">
        <v>1</v>
      </c>
      <c r="F762" s="241" t="s">
        <v>647</v>
      </c>
      <c r="G762" s="238"/>
      <c r="H762" s="240" t="s">
        <v>1</v>
      </c>
      <c r="I762" s="242"/>
      <c r="J762" s="238"/>
      <c r="K762" s="238"/>
      <c r="L762" s="243"/>
      <c r="M762" s="244"/>
      <c r="N762" s="245"/>
      <c r="O762" s="245"/>
      <c r="P762" s="245"/>
      <c r="Q762" s="245"/>
      <c r="R762" s="245"/>
      <c r="S762" s="245"/>
      <c r="T762" s="246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7" t="s">
        <v>170</v>
      </c>
      <c r="AU762" s="247" t="s">
        <v>166</v>
      </c>
      <c r="AV762" s="13" t="s">
        <v>83</v>
      </c>
      <c r="AW762" s="13" t="s">
        <v>31</v>
      </c>
      <c r="AX762" s="13" t="s">
        <v>75</v>
      </c>
      <c r="AY762" s="247" t="s">
        <v>156</v>
      </c>
    </row>
    <row r="763" s="13" customFormat="1">
      <c r="A763" s="13"/>
      <c r="B763" s="237"/>
      <c r="C763" s="238"/>
      <c r="D763" s="239" t="s">
        <v>170</v>
      </c>
      <c r="E763" s="240" t="s">
        <v>1</v>
      </c>
      <c r="F763" s="241" t="s">
        <v>173</v>
      </c>
      <c r="G763" s="238"/>
      <c r="H763" s="240" t="s">
        <v>1</v>
      </c>
      <c r="I763" s="242"/>
      <c r="J763" s="238"/>
      <c r="K763" s="238"/>
      <c r="L763" s="243"/>
      <c r="M763" s="244"/>
      <c r="N763" s="245"/>
      <c r="O763" s="245"/>
      <c r="P763" s="245"/>
      <c r="Q763" s="245"/>
      <c r="R763" s="245"/>
      <c r="S763" s="245"/>
      <c r="T763" s="246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7" t="s">
        <v>170</v>
      </c>
      <c r="AU763" s="247" t="s">
        <v>166</v>
      </c>
      <c r="AV763" s="13" t="s">
        <v>83</v>
      </c>
      <c r="AW763" s="13" t="s">
        <v>31</v>
      </c>
      <c r="AX763" s="13" t="s">
        <v>75</v>
      </c>
      <c r="AY763" s="247" t="s">
        <v>156</v>
      </c>
    </row>
    <row r="764" s="14" customFormat="1">
      <c r="A764" s="14"/>
      <c r="B764" s="248"/>
      <c r="C764" s="249"/>
      <c r="D764" s="239" t="s">
        <v>170</v>
      </c>
      <c r="E764" s="250" t="s">
        <v>1</v>
      </c>
      <c r="F764" s="251" t="s">
        <v>638</v>
      </c>
      <c r="G764" s="249"/>
      <c r="H764" s="252">
        <v>465</v>
      </c>
      <c r="I764" s="253"/>
      <c r="J764" s="249"/>
      <c r="K764" s="249"/>
      <c r="L764" s="254"/>
      <c r="M764" s="255"/>
      <c r="N764" s="256"/>
      <c r="O764" s="256"/>
      <c r="P764" s="256"/>
      <c r="Q764" s="256"/>
      <c r="R764" s="256"/>
      <c r="S764" s="256"/>
      <c r="T764" s="257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8" t="s">
        <v>170</v>
      </c>
      <c r="AU764" s="258" t="s">
        <v>166</v>
      </c>
      <c r="AV764" s="14" t="s">
        <v>85</v>
      </c>
      <c r="AW764" s="14" t="s">
        <v>31</v>
      </c>
      <c r="AX764" s="14" t="s">
        <v>75</v>
      </c>
      <c r="AY764" s="258" t="s">
        <v>156</v>
      </c>
    </row>
    <row r="765" s="14" customFormat="1">
      <c r="A765" s="14"/>
      <c r="B765" s="248"/>
      <c r="C765" s="249"/>
      <c r="D765" s="239" t="s">
        <v>170</v>
      </c>
      <c r="E765" s="250" t="s">
        <v>1</v>
      </c>
      <c r="F765" s="251" t="s">
        <v>639</v>
      </c>
      <c r="G765" s="249"/>
      <c r="H765" s="252">
        <v>465</v>
      </c>
      <c r="I765" s="253"/>
      <c r="J765" s="249"/>
      <c r="K765" s="249"/>
      <c r="L765" s="254"/>
      <c r="M765" s="255"/>
      <c r="N765" s="256"/>
      <c r="O765" s="256"/>
      <c r="P765" s="256"/>
      <c r="Q765" s="256"/>
      <c r="R765" s="256"/>
      <c r="S765" s="256"/>
      <c r="T765" s="257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8" t="s">
        <v>170</v>
      </c>
      <c r="AU765" s="258" t="s">
        <v>166</v>
      </c>
      <c r="AV765" s="14" t="s">
        <v>85</v>
      </c>
      <c r="AW765" s="14" t="s">
        <v>31</v>
      </c>
      <c r="AX765" s="14" t="s">
        <v>75</v>
      </c>
      <c r="AY765" s="258" t="s">
        <v>156</v>
      </c>
    </row>
    <row r="766" s="14" customFormat="1">
      <c r="A766" s="14"/>
      <c r="B766" s="248"/>
      <c r="C766" s="249"/>
      <c r="D766" s="239" t="s">
        <v>170</v>
      </c>
      <c r="E766" s="250" t="s">
        <v>1</v>
      </c>
      <c r="F766" s="251" t="s">
        <v>640</v>
      </c>
      <c r="G766" s="249"/>
      <c r="H766" s="252">
        <v>269</v>
      </c>
      <c r="I766" s="253"/>
      <c r="J766" s="249"/>
      <c r="K766" s="249"/>
      <c r="L766" s="254"/>
      <c r="M766" s="255"/>
      <c r="N766" s="256"/>
      <c r="O766" s="256"/>
      <c r="P766" s="256"/>
      <c r="Q766" s="256"/>
      <c r="R766" s="256"/>
      <c r="S766" s="256"/>
      <c r="T766" s="257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8" t="s">
        <v>170</v>
      </c>
      <c r="AU766" s="258" t="s">
        <v>166</v>
      </c>
      <c r="AV766" s="14" t="s">
        <v>85</v>
      </c>
      <c r="AW766" s="14" t="s">
        <v>31</v>
      </c>
      <c r="AX766" s="14" t="s">
        <v>75</v>
      </c>
      <c r="AY766" s="258" t="s">
        <v>156</v>
      </c>
    </row>
    <row r="767" s="14" customFormat="1">
      <c r="A767" s="14"/>
      <c r="B767" s="248"/>
      <c r="C767" s="249"/>
      <c r="D767" s="239" t="s">
        <v>170</v>
      </c>
      <c r="E767" s="250" t="s">
        <v>1</v>
      </c>
      <c r="F767" s="251" t="s">
        <v>641</v>
      </c>
      <c r="G767" s="249"/>
      <c r="H767" s="252">
        <v>269</v>
      </c>
      <c r="I767" s="253"/>
      <c r="J767" s="249"/>
      <c r="K767" s="249"/>
      <c r="L767" s="254"/>
      <c r="M767" s="255"/>
      <c r="N767" s="256"/>
      <c r="O767" s="256"/>
      <c r="P767" s="256"/>
      <c r="Q767" s="256"/>
      <c r="R767" s="256"/>
      <c r="S767" s="256"/>
      <c r="T767" s="257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8" t="s">
        <v>170</v>
      </c>
      <c r="AU767" s="258" t="s">
        <v>166</v>
      </c>
      <c r="AV767" s="14" t="s">
        <v>85</v>
      </c>
      <c r="AW767" s="14" t="s">
        <v>31</v>
      </c>
      <c r="AX767" s="14" t="s">
        <v>75</v>
      </c>
      <c r="AY767" s="258" t="s">
        <v>156</v>
      </c>
    </row>
    <row r="768" s="15" customFormat="1">
      <c r="A768" s="15"/>
      <c r="B768" s="259"/>
      <c r="C768" s="260"/>
      <c r="D768" s="239" t="s">
        <v>170</v>
      </c>
      <c r="E768" s="261" t="s">
        <v>1</v>
      </c>
      <c r="F768" s="262" t="s">
        <v>176</v>
      </c>
      <c r="G768" s="260"/>
      <c r="H768" s="263">
        <v>1468</v>
      </c>
      <c r="I768" s="264"/>
      <c r="J768" s="260"/>
      <c r="K768" s="260"/>
      <c r="L768" s="265"/>
      <c r="M768" s="266"/>
      <c r="N768" s="267"/>
      <c r="O768" s="267"/>
      <c r="P768" s="267"/>
      <c r="Q768" s="267"/>
      <c r="R768" s="267"/>
      <c r="S768" s="267"/>
      <c r="T768" s="268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69" t="s">
        <v>170</v>
      </c>
      <c r="AU768" s="269" t="s">
        <v>166</v>
      </c>
      <c r="AV768" s="15" t="s">
        <v>165</v>
      </c>
      <c r="AW768" s="15" t="s">
        <v>31</v>
      </c>
      <c r="AX768" s="15" t="s">
        <v>83</v>
      </c>
      <c r="AY768" s="269" t="s">
        <v>156</v>
      </c>
    </row>
    <row r="769" s="14" customFormat="1">
      <c r="A769" s="14"/>
      <c r="B769" s="248"/>
      <c r="C769" s="249"/>
      <c r="D769" s="239" t="s">
        <v>170</v>
      </c>
      <c r="E769" s="249"/>
      <c r="F769" s="251" t="s">
        <v>648</v>
      </c>
      <c r="G769" s="249"/>
      <c r="H769" s="252">
        <v>132120</v>
      </c>
      <c r="I769" s="253"/>
      <c r="J769" s="249"/>
      <c r="K769" s="249"/>
      <c r="L769" s="254"/>
      <c r="M769" s="255"/>
      <c r="N769" s="256"/>
      <c r="O769" s="256"/>
      <c r="P769" s="256"/>
      <c r="Q769" s="256"/>
      <c r="R769" s="256"/>
      <c r="S769" s="256"/>
      <c r="T769" s="257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8" t="s">
        <v>170</v>
      </c>
      <c r="AU769" s="258" t="s">
        <v>166</v>
      </c>
      <c r="AV769" s="14" t="s">
        <v>85</v>
      </c>
      <c r="AW769" s="14" t="s">
        <v>4</v>
      </c>
      <c r="AX769" s="14" t="s">
        <v>83</v>
      </c>
      <c r="AY769" s="258" t="s">
        <v>156</v>
      </c>
    </row>
    <row r="770" s="2" customFormat="1" ht="40.8" customHeight="1">
      <c r="A770" s="39"/>
      <c r="B770" s="40"/>
      <c r="C770" s="219" t="s">
        <v>649</v>
      </c>
      <c r="D770" s="219" t="s">
        <v>160</v>
      </c>
      <c r="E770" s="220" t="s">
        <v>650</v>
      </c>
      <c r="F770" s="221" t="s">
        <v>651</v>
      </c>
      <c r="G770" s="222" t="s">
        <v>163</v>
      </c>
      <c r="H770" s="223">
        <v>1468</v>
      </c>
      <c r="I770" s="224"/>
      <c r="J770" s="225">
        <f>ROUND(I770*H770,2)</f>
        <v>0</v>
      </c>
      <c r="K770" s="221" t="s">
        <v>164</v>
      </c>
      <c r="L770" s="45"/>
      <c r="M770" s="226" t="s">
        <v>1</v>
      </c>
      <c r="N770" s="227" t="s">
        <v>40</v>
      </c>
      <c r="O770" s="92"/>
      <c r="P770" s="228">
        <f>O770*H770</f>
        <v>0</v>
      </c>
      <c r="Q770" s="228">
        <v>0</v>
      </c>
      <c r="R770" s="228">
        <f>Q770*H770</f>
        <v>0</v>
      </c>
      <c r="S770" s="228">
        <v>0</v>
      </c>
      <c r="T770" s="229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30" t="s">
        <v>165</v>
      </c>
      <c r="AT770" s="230" t="s">
        <v>160</v>
      </c>
      <c r="AU770" s="230" t="s">
        <v>166</v>
      </c>
      <c r="AY770" s="18" t="s">
        <v>156</v>
      </c>
      <c r="BE770" s="231">
        <f>IF(N770="základní",J770,0)</f>
        <v>0</v>
      </c>
      <c r="BF770" s="231">
        <f>IF(N770="snížená",J770,0)</f>
        <v>0</v>
      </c>
      <c r="BG770" s="231">
        <f>IF(N770="zákl. přenesená",J770,0)</f>
        <v>0</v>
      </c>
      <c r="BH770" s="231">
        <f>IF(N770="sníž. přenesená",J770,0)</f>
        <v>0</v>
      </c>
      <c r="BI770" s="231">
        <f>IF(N770="nulová",J770,0)</f>
        <v>0</v>
      </c>
      <c r="BJ770" s="18" t="s">
        <v>83</v>
      </c>
      <c r="BK770" s="231">
        <f>ROUND(I770*H770,2)</f>
        <v>0</v>
      </c>
      <c r="BL770" s="18" t="s">
        <v>165</v>
      </c>
      <c r="BM770" s="230" t="s">
        <v>652</v>
      </c>
    </row>
    <row r="771" s="2" customFormat="1">
      <c r="A771" s="39"/>
      <c r="B771" s="40"/>
      <c r="C771" s="41"/>
      <c r="D771" s="232" t="s">
        <v>168</v>
      </c>
      <c r="E771" s="41"/>
      <c r="F771" s="233" t="s">
        <v>653</v>
      </c>
      <c r="G771" s="41"/>
      <c r="H771" s="41"/>
      <c r="I771" s="234"/>
      <c r="J771" s="41"/>
      <c r="K771" s="41"/>
      <c r="L771" s="45"/>
      <c r="M771" s="235"/>
      <c r="N771" s="236"/>
      <c r="O771" s="92"/>
      <c r="P771" s="92"/>
      <c r="Q771" s="92"/>
      <c r="R771" s="92"/>
      <c r="S771" s="92"/>
      <c r="T771" s="93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168</v>
      </c>
      <c r="AU771" s="18" t="s">
        <v>166</v>
      </c>
    </row>
    <row r="772" s="2" customFormat="1" ht="26.4" customHeight="1">
      <c r="A772" s="39"/>
      <c r="B772" s="40"/>
      <c r="C772" s="219" t="s">
        <v>654</v>
      </c>
      <c r="D772" s="219" t="s">
        <v>160</v>
      </c>
      <c r="E772" s="220" t="s">
        <v>655</v>
      </c>
      <c r="F772" s="221" t="s">
        <v>656</v>
      </c>
      <c r="G772" s="222" t="s">
        <v>163</v>
      </c>
      <c r="H772" s="223">
        <v>139.5</v>
      </c>
      <c r="I772" s="224"/>
      <c r="J772" s="225">
        <f>ROUND(I772*H772,2)</f>
        <v>0</v>
      </c>
      <c r="K772" s="221" t="s">
        <v>164</v>
      </c>
      <c r="L772" s="45"/>
      <c r="M772" s="226" t="s">
        <v>1</v>
      </c>
      <c r="N772" s="227" t="s">
        <v>40</v>
      </c>
      <c r="O772" s="92"/>
      <c r="P772" s="228">
        <f>O772*H772</f>
        <v>0</v>
      </c>
      <c r="Q772" s="228">
        <v>0</v>
      </c>
      <c r="R772" s="228">
        <f>Q772*H772</f>
        <v>0</v>
      </c>
      <c r="S772" s="228">
        <v>0</v>
      </c>
      <c r="T772" s="229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30" t="s">
        <v>165</v>
      </c>
      <c r="AT772" s="230" t="s">
        <v>160</v>
      </c>
      <c r="AU772" s="230" t="s">
        <v>166</v>
      </c>
      <c r="AY772" s="18" t="s">
        <v>156</v>
      </c>
      <c r="BE772" s="231">
        <f>IF(N772="základní",J772,0)</f>
        <v>0</v>
      </c>
      <c r="BF772" s="231">
        <f>IF(N772="snížená",J772,0)</f>
        <v>0</v>
      </c>
      <c r="BG772" s="231">
        <f>IF(N772="zákl. přenesená",J772,0)</f>
        <v>0</v>
      </c>
      <c r="BH772" s="231">
        <f>IF(N772="sníž. přenesená",J772,0)</f>
        <v>0</v>
      </c>
      <c r="BI772" s="231">
        <f>IF(N772="nulová",J772,0)</f>
        <v>0</v>
      </c>
      <c r="BJ772" s="18" t="s">
        <v>83</v>
      </c>
      <c r="BK772" s="231">
        <f>ROUND(I772*H772,2)</f>
        <v>0</v>
      </c>
      <c r="BL772" s="18" t="s">
        <v>165</v>
      </c>
      <c r="BM772" s="230" t="s">
        <v>657</v>
      </c>
    </row>
    <row r="773" s="2" customFormat="1">
      <c r="A773" s="39"/>
      <c r="B773" s="40"/>
      <c r="C773" s="41"/>
      <c r="D773" s="232" t="s">
        <v>168</v>
      </c>
      <c r="E773" s="41"/>
      <c r="F773" s="233" t="s">
        <v>658</v>
      </c>
      <c r="G773" s="41"/>
      <c r="H773" s="41"/>
      <c r="I773" s="234"/>
      <c r="J773" s="41"/>
      <c r="K773" s="41"/>
      <c r="L773" s="45"/>
      <c r="M773" s="235"/>
      <c r="N773" s="236"/>
      <c r="O773" s="92"/>
      <c r="P773" s="92"/>
      <c r="Q773" s="92"/>
      <c r="R773" s="92"/>
      <c r="S773" s="92"/>
      <c r="T773" s="93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T773" s="18" t="s">
        <v>168</v>
      </c>
      <c r="AU773" s="18" t="s">
        <v>166</v>
      </c>
    </row>
    <row r="774" s="13" customFormat="1">
      <c r="A774" s="13"/>
      <c r="B774" s="237"/>
      <c r="C774" s="238"/>
      <c r="D774" s="239" t="s">
        <v>170</v>
      </c>
      <c r="E774" s="240" t="s">
        <v>1</v>
      </c>
      <c r="F774" s="241" t="s">
        <v>171</v>
      </c>
      <c r="G774" s="238"/>
      <c r="H774" s="240" t="s">
        <v>1</v>
      </c>
      <c r="I774" s="242"/>
      <c r="J774" s="238"/>
      <c r="K774" s="238"/>
      <c r="L774" s="243"/>
      <c r="M774" s="244"/>
      <c r="N774" s="245"/>
      <c r="O774" s="245"/>
      <c r="P774" s="245"/>
      <c r="Q774" s="245"/>
      <c r="R774" s="245"/>
      <c r="S774" s="245"/>
      <c r="T774" s="24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7" t="s">
        <v>170</v>
      </c>
      <c r="AU774" s="247" t="s">
        <v>166</v>
      </c>
      <c r="AV774" s="13" t="s">
        <v>83</v>
      </c>
      <c r="AW774" s="13" t="s">
        <v>31</v>
      </c>
      <c r="AX774" s="13" t="s">
        <v>75</v>
      </c>
      <c r="AY774" s="247" t="s">
        <v>156</v>
      </c>
    </row>
    <row r="775" s="13" customFormat="1">
      <c r="A775" s="13"/>
      <c r="B775" s="237"/>
      <c r="C775" s="238"/>
      <c r="D775" s="239" t="s">
        <v>170</v>
      </c>
      <c r="E775" s="240" t="s">
        <v>1</v>
      </c>
      <c r="F775" s="241" t="s">
        <v>172</v>
      </c>
      <c r="G775" s="238"/>
      <c r="H775" s="240" t="s">
        <v>1</v>
      </c>
      <c r="I775" s="242"/>
      <c r="J775" s="238"/>
      <c r="K775" s="238"/>
      <c r="L775" s="243"/>
      <c r="M775" s="244"/>
      <c r="N775" s="245"/>
      <c r="O775" s="245"/>
      <c r="P775" s="245"/>
      <c r="Q775" s="245"/>
      <c r="R775" s="245"/>
      <c r="S775" s="245"/>
      <c r="T775" s="246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7" t="s">
        <v>170</v>
      </c>
      <c r="AU775" s="247" t="s">
        <v>166</v>
      </c>
      <c r="AV775" s="13" t="s">
        <v>83</v>
      </c>
      <c r="AW775" s="13" t="s">
        <v>31</v>
      </c>
      <c r="AX775" s="13" t="s">
        <v>75</v>
      </c>
      <c r="AY775" s="247" t="s">
        <v>156</v>
      </c>
    </row>
    <row r="776" s="13" customFormat="1">
      <c r="A776" s="13"/>
      <c r="B776" s="237"/>
      <c r="C776" s="238"/>
      <c r="D776" s="239" t="s">
        <v>170</v>
      </c>
      <c r="E776" s="240" t="s">
        <v>1</v>
      </c>
      <c r="F776" s="241" t="s">
        <v>173</v>
      </c>
      <c r="G776" s="238"/>
      <c r="H776" s="240" t="s">
        <v>1</v>
      </c>
      <c r="I776" s="242"/>
      <c r="J776" s="238"/>
      <c r="K776" s="238"/>
      <c r="L776" s="243"/>
      <c r="M776" s="244"/>
      <c r="N776" s="245"/>
      <c r="O776" s="245"/>
      <c r="P776" s="245"/>
      <c r="Q776" s="245"/>
      <c r="R776" s="245"/>
      <c r="S776" s="245"/>
      <c r="T776" s="246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7" t="s">
        <v>170</v>
      </c>
      <c r="AU776" s="247" t="s">
        <v>166</v>
      </c>
      <c r="AV776" s="13" t="s">
        <v>83</v>
      </c>
      <c r="AW776" s="13" t="s">
        <v>31</v>
      </c>
      <c r="AX776" s="13" t="s">
        <v>75</v>
      </c>
      <c r="AY776" s="247" t="s">
        <v>156</v>
      </c>
    </row>
    <row r="777" s="13" customFormat="1">
      <c r="A777" s="13"/>
      <c r="B777" s="237"/>
      <c r="C777" s="238"/>
      <c r="D777" s="239" t="s">
        <v>170</v>
      </c>
      <c r="E777" s="240" t="s">
        <v>1</v>
      </c>
      <c r="F777" s="241" t="s">
        <v>659</v>
      </c>
      <c r="G777" s="238"/>
      <c r="H777" s="240" t="s">
        <v>1</v>
      </c>
      <c r="I777" s="242"/>
      <c r="J777" s="238"/>
      <c r="K777" s="238"/>
      <c r="L777" s="243"/>
      <c r="M777" s="244"/>
      <c r="N777" s="245"/>
      <c r="O777" s="245"/>
      <c r="P777" s="245"/>
      <c r="Q777" s="245"/>
      <c r="R777" s="245"/>
      <c r="S777" s="245"/>
      <c r="T777" s="246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7" t="s">
        <v>170</v>
      </c>
      <c r="AU777" s="247" t="s">
        <v>166</v>
      </c>
      <c r="AV777" s="13" t="s">
        <v>83</v>
      </c>
      <c r="AW777" s="13" t="s">
        <v>31</v>
      </c>
      <c r="AX777" s="13" t="s">
        <v>75</v>
      </c>
      <c r="AY777" s="247" t="s">
        <v>156</v>
      </c>
    </row>
    <row r="778" s="13" customFormat="1">
      <c r="A778" s="13"/>
      <c r="B778" s="237"/>
      <c r="C778" s="238"/>
      <c r="D778" s="239" t="s">
        <v>170</v>
      </c>
      <c r="E778" s="240" t="s">
        <v>1</v>
      </c>
      <c r="F778" s="241" t="s">
        <v>173</v>
      </c>
      <c r="G778" s="238"/>
      <c r="H778" s="240" t="s">
        <v>1</v>
      </c>
      <c r="I778" s="242"/>
      <c r="J778" s="238"/>
      <c r="K778" s="238"/>
      <c r="L778" s="243"/>
      <c r="M778" s="244"/>
      <c r="N778" s="245"/>
      <c r="O778" s="245"/>
      <c r="P778" s="245"/>
      <c r="Q778" s="245"/>
      <c r="R778" s="245"/>
      <c r="S778" s="245"/>
      <c r="T778" s="246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7" t="s">
        <v>170</v>
      </c>
      <c r="AU778" s="247" t="s">
        <v>166</v>
      </c>
      <c r="AV778" s="13" t="s">
        <v>83</v>
      </c>
      <c r="AW778" s="13" t="s">
        <v>31</v>
      </c>
      <c r="AX778" s="13" t="s">
        <v>75</v>
      </c>
      <c r="AY778" s="247" t="s">
        <v>156</v>
      </c>
    </row>
    <row r="779" s="14" customFormat="1">
      <c r="A779" s="14"/>
      <c r="B779" s="248"/>
      <c r="C779" s="249"/>
      <c r="D779" s="239" t="s">
        <v>170</v>
      </c>
      <c r="E779" s="250" t="s">
        <v>1</v>
      </c>
      <c r="F779" s="251" t="s">
        <v>660</v>
      </c>
      <c r="G779" s="249"/>
      <c r="H779" s="252">
        <v>69.75</v>
      </c>
      <c r="I779" s="253"/>
      <c r="J779" s="249"/>
      <c r="K779" s="249"/>
      <c r="L779" s="254"/>
      <c r="M779" s="255"/>
      <c r="N779" s="256"/>
      <c r="O779" s="256"/>
      <c r="P779" s="256"/>
      <c r="Q779" s="256"/>
      <c r="R779" s="256"/>
      <c r="S779" s="256"/>
      <c r="T779" s="257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8" t="s">
        <v>170</v>
      </c>
      <c r="AU779" s="258" t="s">
        <v>166</v>
      </c>
      <c r="AV779" s="14" t="s">
        <v>85</v>
      </c>
      <c r="AW779" s="14" t="s">
        <v>31</v>
      </c>
      <c r="AX779" s="14" t="s">
        <v>75</v>
      </c>
      <c r="AY779" s="258" t="s">
        <v>156</v>
      </c>
    </row>
    <row r="780" s="14" customFormat="1">
      <c r="A780" s="14"/>
      <c r="B780" s="248"/>
      <c r="C780" s="249"/>
      <c r="D780" s="239" t="s">
        <v>170</v>
      </c>
      <c r="E780" s="250" t="s">
        <v>1</v>
      </c>
      <c r="F780" s="251" t="s">
        <v>661</v>
      </c>
      <c r="G780" s="249"/>
      <c r="H780" s="252">
        <v>69.75</v>
      </c>
      <c r="I780" s="253"/>
      <c r="J780" s="249"/>
      <c r="K780" s="249"/>
      <c r="L780" s="254"/>
      <c r="M780" s="255"/>
      <c r="N780" s="256"/>
      <c r="O780" s="256"/>
      <c r="P780" s="256"/>
      <c r="Q780" s="256"/>
      <c r="R780" s="256"/>
      <c r="S780" s="256"/>
      <c r="T780" s="257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8" t="s">
        <v>170</v>
      </c>
      <c r="AU780" s="258" t="s">
        <v>166</v>
      </c>
      <c r="AV780" s="14" t="s">
        <v>85</v>
      </c>
      <c r="AW780" s="14" t="s">
        <v>31</v>
      </c>
      <c r="AX780" s="14" t="s">
        <v>75</v>
      </c>
      <c r="AY780" s="258" t="s">
        <v>156</v>
      </c>
    </row>
    <row r="781" s="15" customFormat="1">
      <c r="A781" s="15"/>
      <c r="B781" s="259"/>
      <c r="C781" s="260"/>
      <c r="D781" s="239" t="s">
        <v>170</v>
      </c>
      <c r="E781" s="261" t="s">
        <v>1</v>
      </c>
      <c r="F781" s="262" t="s">
        <v>176</v>
      </c>
      <c r="G781" s="260"/>
      <c r="H781" s="263">
        <v>139.5</v>
      </c>
      <c r="I781" s="264"/>
      <c r="J781" s="260"/>
      <c r="K781" s="260"/>
      <c r="L781" s="265"/>
      <c r="M781" s="266"/>
      <c r="N781" s="267"/>
      <c r="O781" s="267"/>
      <c r="P781" s="267"/>
      <c r="Q781" s="267"/>
      <c r="R781" s="267"/>
      <c r="S781" s="267"/>
      <c r="T781" s="268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69" t="s">
        <v>170</v>
      </c>
      <c r="AU781" s="269" t="s">
        <v>166</v>
      </c>
      <c r="AV781" s="15" t="s">
        <v>165</v>
      </c>
      <c r="AW781" s="15" t="s">
        <v>31</v>
      </c>
      <c r="AX781" s="15" t="s">
        <v>83</v>
      </c>
      <c r="AY781" s="269" t="s">
        <v>156</v>
      </c>
    </row>
    <row r="782" s="2" customFormat="1" ht="36" customHeight="1">
      <c r="A782" s="39"/>
      <c r="B782" s="40"/>
      <c r="C782" s="219" t="s">
        <v>662</v>
      </c>
      <c r="D782" s="219" t="s">
        <v>160</v>
      </c>
      <c r="E782" s="220" t="s">
        <v>663</v>
      </c>
      <c r="F782" s="221" t="s">
        <v>664</v>
      </c>
      <c r="G782" s="222" t="s">
        <v>163</v>
      </c>
      <c r="H782" s="223">
        <v>12555</v>
      </c>
      <c r="I782" s="224"/>
      <c r="J782" s="225">
        <f>ROUND(I782*H782,2)</f>
        <v>0</v>
      </c>
      <c r="K782" s="221" t="s">
        <v>164</v>
      </c>
      <c r="L782" s="45"/>
      <c r="M782" s="226" t="s">
        <v>1</v>
      </c>
      <c r="N782" s="227" t="s">
        <v>40</v>
      </c>
      <c r="O782" s="92"/>
      <c r="P782" s="228">
        <f>O782*H782</f>
        <v>0</v>
      </c>
      <c r="Q782" s="228">
        <v>0</v>
      </c>
      <c r="R782" s="228">
        <f>Q782*H782</f>
        <v>0</v>
      </c>
      <c r="S782" s="228">
        <v>0</v>
      </c>
      <c r="T782" s="229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30" t="s">
        <v>165</v>
      </c>
      <c r="AT782" s="230" t="s">
        <v>160</v>
      </c>
      <c r="AU782" s="230" t="s">
        <v>166</v>
      </c>
      <c r="AY782" s="18" t="s">
        <v>156</v>
      </c>
      <c r="BE782" s="231">
        <f>IF(N782="základní",J782,0)</f>
        <v>0</v>
      </c>
      <c r="BF782" s="231">
        <f>IF(N782="snížená",J782,0)</f>
        <v>0</v>
      </c>
      <c r="BG782" s="231">
        <f>IF(N782="zákl. přenesená",J782,0)</f>
        <v>0</v>
      </c>
      <c r="BH782" s="231">
        <f>IF(N782="sníž. přenesená",J782,0)</f>
        <v>0</v>
      </c>
      <c r="BI782" s="231">
        <f>IF(N782="nulová",J782,0)</f>
        <v>0</v>
      </c>
      <c r="BJ782" s="18" t="s">
        <v>83</v>
      </c>
      <c r="BK782" s="231">
        <f>ROUND(I782*H782,2)</f>
        <v>0</v>
      </c>
      <c r="BL782" s="18" t="s">
        <v>165</v>
      </c>
      <c r="BM782" s="230" t="s">
        <v>665</v>
      </c>
    </row>
    <row r="783" s="2" customFormat="1">
      <c r="A783" s="39"/>
      <c r="B783" s="40"/>
      <c r="C783" s="41"/>
      <c r="D783" s="232" t="s">
        <v>168</v>
      </c>
      <c r="E783" s="41"/>
      <c r="F783" s="233" t="s">
        <v>666</v>
      </c>
      <c r="G783" s="41"/>
      <c r="H783" s="41"/>
      <c r="I783" s="234"/>
      <c r="J783" s="41"/>
      <c r="K783" s="41"/>
      <c r="L783" s="45"/>
      <c r="M783" s="235"/>
      <c r="N783" s="236"/>
      <c r="O783" s="92"/>
      <c r="P783" s="92"/>
      <c r="Q783" s="92"/>
      <c r="R783" s="92"/>
      <c r="S783" s="92"/>
      <c r="T783" s="93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T783" s="18" t="s">
        <v>168</v>
      </c>
      <c r="AU783" s="18" t="s">
        <v>166</v>
      </c>
    </row>
    <row r="784" s="13" customFormat="1">
      <c r="A784" s="13"/>
      <c r="B784" s="237"/>
      <c r="C784" s="238"/>
      <c r="D784" s="239" t="s">
        <v>170</v>
      </c>
      <c r="E784" s="240" t="s">
        <v>1</v>
      </c>
      <c r="F784" s="241" t="s">
        <v>171</v>
      </c>
      <c r="G784" s="238"/>
      <c r="H784" s="240" t="s">
        <v>1</v>
      </c>
      <c r="I784" s="242"/>
      <c r="J784" s="238"/>
      <c r="K784" s="238"/>
      <c r="L784" s="243"/>
      <c r="M784" s="244"/>
      <c r="N784" s="245"/>
      <c r="O784" s="245"/>
      <c r="P784" s="245"/>
      <c r="Q784" s="245"/>
      <c r="R784" s="245"/>
      <c r="S784" s="245"/>
      <c r="T784" s="246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7" t="s">
        <v>170</v>
      </c>
      <c r="AU784" s="247" t="s">
        <v>166</v>
      </c>
      <c r="AV784" s="13" t="s">
        <v>83</v>
      </c>
      <c r="AW784" s="13" t="s">
        <v>31</v>
      </c>
      <c r="AX784" s="13" t="s">
        <v>75</v>
      </c>
      <c r="AY784" s="247" t="s">
        <v>156</v>
      </c>
    </row>
    <row r="785" s="13" customFormat="1">
      <c r="A785" s="13"/>
      <c r="B785" s="237"/>
      <c r="C785" s="238"/>
      <c r="D785" s="239" t="s">
        <v>170</v>
      </c>
      <c r="E785" s="240" t="s">
        <v>1</v>
      </c>
      <c r="F785" s="241" t="s">
        <v>172</v>
      </c>
      <c r="G785" s="238"/>
      <c r="H785" s="240" t="s">
        <v>1</v>
      </c>
      <c r="I785" s="242"/>
      <c r="J785" s="238"/>
      <c r="K785" s="238"/>
      <c r="L785" s="243"/>
      <c r="M785" s="244"/>
      <c r="N785" s="245"/>
      <c r="O785" s="245"/>
      <c r="P785" s="245"/>
      <c r="Q785" s="245"/>
      <c r="R785" s="245"/>
      <c r="S785" s="245"/>
      <c r="T785" s="246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7" t="s">
        <v>170</v>
      </c>
      <c r="AU785" s="247" t="s">
        <v>166</v>
      </c>
      <c r="AV785" s="13" t="s">
        <v>83</v>
      </c>
      <c r="AW785" s="13" t="s">
        <v>31</v>
      </c>
      <c r="AX785" s="13" t="s">
        <v>75</v>
      </c>
      <c r="AY785" s="247" t="s">
        <v>156</v>
      </c>
    </row>
    <row r="786" s="13" customFormat="1">
      <c r="A786" s="13"/>
      <c r="B786" s="237"/>
      <c r="C786" s="238"/>
      <c r="D786" s="239" t="s">
        <v>170</v>
      </c>
      <c r="E786" s="240" t="s">
        <v>1</v>
      </c>
      <c r="F786" s="241" t="s">
        <v>173</v>
      </c>
      <c r="G786" s="238"/>
      <c r="H786" s="240" t="s">
        <v>1</v>
      </c>
      <c r="I786" s="242"/>
      <c r="J786" s="238"/>
      <c r="K786" s="238"/>
      <c r="L786" s="243"/>
      <c r="M786" s="244"/>
      <c r="N786" s="245"/>
      <c r="O786" s="245"/>
      <c r="P786" s="245"/>
      <c r="Q786" s="245"/>
      <c r="R786" s="245"/>
      <c r="S786" s="245"/>
      <c r="T786" s="246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7" t="s">
        <v>170</v>
      </c>
      <c r="AU786" s="247" t="s">
        <v>166</v>
      </c>
      <c r="AV786" s="13" t="s">
        <v>83</v>
      </c>
      <c r="AW786" s="13" t="s">
        <v>31</v>
      </c>
      <c r="AX786" s="13" t="s">
        <v>75</v>
      </c>
      <c r="AY786" s="247" t="s">
        <v>156</v>
      </c>
    </row>
    <row r="787" s="13" customFormat="1">
      <c r="A787" s="13"/>
      <c r="B787" s="237"/>
      <c r="C787" s="238"/>
      <c r="D787" s="239" t="s">
        <v>170</v>
      </c>
      <c r="E787" s="240" t="s">
        <v>1</v>
      </c>
      <c r="F787" s="241" t="s">
        <v>659</v>
      </c>
      <c r="G787" s="238"/>
      <c r="H787" s="240" t="s">
        <v>1</v>
      </c>
      <c r="I787" s="242"/>
      <c r="J787" s="238"/>
      <c r="K787" s="238"/>
      <c r="L787" s="243"/>
      <c r="M787" s="244"/>
      <c r="N787" s="245"/>
      <c r="O787" s="245"/>
      <c r="P787" s="245"/>
      <c r="Q787" s="245"/>
      <c r="R787" s="245"/>
      <c r="S787" s="245"/>
      <c r="T787" s="246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7" t="s">
        <v>170</v>
      </c>
      <c r="AU787" s="247" t="s">
        <v>166</v>
      </c>
      <c r="AV787" s="13" t="s">
        <v>83</v>
      </c>
      <c r="AW787" s="13" t="s">
        <v>31</v>
      </c>
      <c r="AX787" s="13" t="s">
        <v>75</v>
      </c>
      <c r="AY787" s="247" t="s">
        <v>156</v>
      </c>
    </row>
    <row r="788" s="13" customFormat="1">
      <c r="A788" s="13"/>
      <c r="B788" s="237"/>
      <c r="C788" s="238"/>
      <c r="D788" s="239" t="s">
        <v>170</v>
      </c>
      <c r="E788" s="240" t="s">
        <v>1</v>
      </c>
      <c r="F788" s="241" t="s">
        <v>173</v>
      </c>
      <c r="G788" s="238"/>
      <c r="H788" s="240" t="s">
        <v>1</v>
      </c>
      <c r="I788" s="242"/>
      <c r="J788" s="238"/>
      <c r="K788" s="238"/>
      <c r="L788" s="243"/>
      <c r="M788" s="244"/>
      <c r="N788" s="245"/>
      <c r="O788" s="245"/>
      <c r="P788" s="245"/>
      <c r="Q788" s="245"/>
      <c r="R788" s="245"/>
      <c r="S788" s="245"/>
      <c r="T788" s="246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7" t="s">
        <v>170</v>
      </c>
      <c r="AU788" s="247" t="s">
        <v>166</v>
      </c>
      <c r="AV788" s="13" t="s">
        <v>83</v>
      </c>
      <c r="AW788" s="13" t="s">
        <v>31</v>
      </c>
      <c r="AX788" s="13" t="s">
        <v>75</v>
      </c>
      <c r="AY788" s="247" t="s">
        <v>156</v>
      </c>
    </row>
    <row r="789" s="14" customFormat="1">
      <c r="A789" s="14"/>
      <c r="B789" s="248"/>
      <c r="C789" s="249"/>
      <c r="D789" s="239" t="s">
        <v>170</v>
      </c>
      <c r="E789" s="250" t="s">
        <v>1</v>
      </c>
      <c r="F789" s="251" t="s">
        <v>660</v>
      </c>
      <c r="G789" s="249"/>
      <c r="H789" s="252">
        <v>69.75</v>
      </c>
      <c r="I789" s="253"/>
      <c r="J789" s="249"/>
      <c r="K789" s="249"/>
      <c r="L789" s="254"/>
      <c r="M789" s="255"/>
      <c r="N789" s="256"/>
      <c r="O789" s="256"/>
      <c r="P789" s="256"/>
      <c r="Q789" s="256"/>
      <c r="R789" s="256"/>
      <c r="S789" s="256"/>
      <c r="T789" s="257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8" t="s">
        <v>170</v>
      </c>
      <c r="AU789" s="258" t="s">
        <v>166</v>
      </c>
      <c r="AV789" s="14" t="s">
        <v>85</v>
      </c>
      <c r="AW789" s="14" t="s">
        <v>31</v>
      </c>
      <c r="AX789" s="14" t="s">
        <v>75</v>
      </c>
      <c r="AY789" s="258" t="s">
        <v>156</v>
      </c>
    </row>
    <row r="790" s="14" customFormat="1">
      <c r="A790" s="14"/>
      <c r="B790" s="248"/>
      <c r="C790" s="249"/>
      <c r="D790" s="239" t="s">
        <v>170</v>
      </c>
      <c r="E790" s="250" t="s">
        <v>1</v>
      </c>
      <c r="F790" s="251" t="s">
        <v>661</v>
      </c>
      <c r="G790" s="249"/>
      <c r="H790" s="252">
        <v>69.75</v>
      </c>
      <c r="I790" s="253"/>
      <c r="J790" s="249"/>
      <c r="K790" s="249"/>
      <c r="L790" s="254"/>
      <c r="M790" s="255"/>
      <c r="N790" s="256"/>
      <c r="O790" s="256"/>
      <c r="P790" s="256"/>
      <c r="Q790" s="256"/>
      <c r="R790" s="256"/>
      <c r="S790" s="256"/>
      <c r="T790" s="257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8" t="s">
        <v>170</v>
      </c>
      <c r="AU790" s="258" t="s">
        <v>166</v>
      </c>
      <c r="AV790" s="14" t="s">
        <v>85</v>
      </c>
      <c r="AW790" s="14" t="s">
        <v>31</v>
      </c>
      <c r="AX790" s="14" t="s">
        <v>75</v>
      </c>
      <c r="AY790" s="258" t="s">
        <v>156</v>
      </c>
    </row>
    <row r="791" s="15" customFormat="1">
      <c r="A791" s="15"/>
      <c r="B791" s="259"/>
      <c r="C791" s="260"/>
      <c r="D791" s="239" t="s">
        <v>170</v>
      </c>
      <c r="E791" s="261" t="s">
        <v>1</v>
      </c>
      <c r="F791" s="262" t="s">
        <v>176</v>
      </c>
      <c r="G791" s="260"/>
      <c r="H791" s="263">
        <v>139.5</v>
      </c>
      <c r="I791" s="264"/>
      <c r="J791" s="260"/>
      <c r="K791" s="260"/>
      <c r="L791" s="265"/>
      <c r="M791" s="266"/>
      <c r="N791" s="267"/>
      <c r="O791" s="267"/>
      <c r="P791" s="267"/>
      <c r="Q791" s="267"/>
      <c r="R791" s="267"/>
      <c r="S791" s="267"/>
      <c r="T791" s="268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69" t="s">
        <v>170</v>
      </c>
      <c r="AU791" s="269" t="s">
        <v>166</v>
      </c>
      <c r="AV791" s="15" t="s">
        <v>165</v>
      </c>
      <c r="AW791" s="15" t="s">
        <v>31</v>
      </c>
      <c r="AX791" s="15" t="s">
        <v>83</v>
      </c>
      <c r="AY791" s="269" t="s">
        <v>156</v>
      </c>
    </row>
    <row r="792" s="14" customFormat="1">
      <c r="A792" s="14"/>
      <c r="B792" s="248"/>
      <c r="C792" s="249"/>
      <c r="D792" s="239" t="s">
        <v>170</v>
      </c>
      <c r="E792" s="249"/>
      <c r="F792" s="251" t="s">
        <v>667</v>
      </c>
      <c r="G792" s="249"/>
      <c r="H792" s="252">
        <v>12555</v>
      </c>
      <c r="I792" s="253"/>
      <c r="J792" s="249"/>
      <c r="K792" s="249"/>
      <c r="L792" s="254"/>
      <c r="M792" s="255"/>
      <c r="N792" s="256"/>
      <c r="O792" s="256"/>
      <c r="P792" s="256"/>
      <c r="Q792" s="256"/>
      <c r="R792" s="256"/>
      <c r="S792" s="256"/>
      <c r="T792" s="257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8" t="s">
        <v>170</v>
      </c>
      <c r="AU792" s="258" t="s">
        <v>166</v>
      </c>
      <c r="AV792" s="14" t="s">
        <v>85</v>
      </c>
      <c r="AW792" s="14" t="s">
        <v>4</v>
      </c>
      <c r="AX792" s="14" t="s">
        <v>83</v>
      </c>
      <c r="AY792" s="258" t="s">
        <v>156</v>
      </c>
    </row>
    <row r="793" s="2" customFormat="1" ht="26.4" customHeight="1">
      <c r="A793" s="39"/>
      <c r="B793" s="40"/>
      <c r="C793" s="219" t="s">
        <v>668</v>
      </c>
      <c r="D793" s="219" t="s">
        <v>160</v>
      </c>
      <c r="E793" s="220" t="s">
        <v>669</v>
      </c>
      <c r="F793" s="221" t="s">
        <v>670</v>
      </c>
      <c r="G793" s="222" t="s">
        <v>163</v>
      </c>
      <c r="H793" s="223">
        <v>139.5</v>
      </c>
      <c r="I793" s="224"/>
      <c r="J793" s="225">
        <f>ROUND(I793*H793,2)</f>
        <v>0</v>
      </c>
      <c r="K793" s="221" t="s">
        <v>164</v>
      </c>
      <c r="L793" s="45"/>
      <c r="M793" s="226" t="s">
        <v>1</v>
      </c>
      <c r="N793" s="227" t="s">
        <v>40</v>
      </c>
      <c r="O793" s="92"/>
      <c r="P793" s="228">
        <f>O793*H793</f>
        <v>0</v>
      </c>
      <c r="Q793" s="228">
        <v>0</v>
      </c>
      <c r="R793" s="228">
        <f>Q793*H793</f>
        <v>0</v>
      </c>
      <c r="S793" s="228">
        <v>0</v>
      </c>
      <c r="T793" s="229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230" t="s">
        <v>165</v>
      </c>
      <c r="AT793" s="230" t="s">
        <v>160</v>
      </c>
      <c r="AU793" s="230" t="s">
        <v>166</v>
      </c>
      <c r="AY793" s="18" t="s">
        <v>156</v>
      </c>
      <c r="BE793" s="231">
        <f>IF(N793="základní",J793,0)</f>
        <v>0</v>
      </c>
      <c r="BF793" s="231">
        <f>IF(N793="snížená",J793,0)</f>
        <v>0</v>
      </c>
      <c r="BG793" s="231">
        <f>IF(N793="zákl. přenesená",J793,0)</f>
        <v>0</v>
      </c>
      <c r="BH793" s="231">
        <f>IF(N793="sníž. přenesená",J793,0)</f>
        <v>0</v>
      </c>
      <c r="BI793" s="231">
        <f>IF(N793="nulová",J793,0)</f>
        <v>0</v>
      </c>
      <c r="BJ793" s="18" t="s">
        <v>83</v>
      </c>
      <c r="BK793" s="231">
        <f>ROUND(I793*H793,2)</f>
        <v>0</v>
      </c>
      <c r="BL793" s="18" t="s">
        <v>165</v>
      </c>
      <c r="BM793" s="230" t="s">
        <v>671</v>
      </c>
    </row>
    <row r="794" s="2" customFormat="1">
      <c r="A794" s="39"/>
      <c r="B794" s="40"/>
      <c r="C794" s="41"/>
      <c r="D794" s="232" t="s">
        <v>168</v>
      </c>
      <c r="E794" s="41"/>
      <c r="F794" s="233" t="s">
        <v>672</v>
      </c>
      <c r="G794" s="41"/>
      <c r="H794" s="41"/>
      <c r="I794" s="234"/>
      <c r="J794" s="41"/>
      <c r="K794" s="41"/>
      <c r="L794" s="45"/>
      <c r="M794" s="235"/>
      <c r="N794" s="236"/>
      <c r="O794" s="92"/>
      <c r="P794" s="92"/>
      <c r="Q794" s="92"/>
      <c r="R794" s="92"/>
      <c r="S794" s="92"/>
      <c r="T794" s="93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T794" s="18" t="s">
        <v>168</v>
      </c>
      <c r="AU794" s="18" t="s">
        <v>166</v>
      </c>
    </row>
    <row r="795" s="2" customFormat="1" ht="26.4" customHeight="1">
      <c r="A795" s="39"/>
      <c r="B795" s="40"/>
      <c r="C795" s="219" t="s">
        <v>673</v>
      </c>
      <c r="D795" s="219" t="s">
        <v>160</v>
      </c>
      <c r="E795" s="220" t="s">
        <v>674</v>
      </c>
      <c r="F795" s="221" t="s">
        <v>675</v>
      </c>
      <c r="G795" s="222" t="s">
        <v>163</v>
      </c>
      <c r="H795" s="223">
        <v>139.5</v>
      </c>
      <c r="I795" s="224"/>
      <c r="J795" s="225">
        <f>ROUND(I795*H795,2)</f>
        <v>0</v>
      </c>
      <c r="K795" s="221" t="s">
        <v>164</v>
      </c>
      <c r="L795" s="45"/>
      <c r="M795" s="226" t="s">
        <v>1</v>
      </c>
      <c r="N795" s="227" t="s">
        <v>40</v>
      </c>
      <c r="O795" s="92"/>
      <c r="P795" s="228">
        <f>O795*H795</f>
        <v>0</v>
      </c>
      <c r="Q795" s="228">
        <v>0</v>
      </c>
      <c r="R795" s="228">
        <f>Q795*H795</f>
        <v>0</v>
      </c>
      <c r="S795" s="228">
        <v>0</v>
      </c>
      <c r="T795" s="229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30" t="s">
        <v>165</v>
      </c>
      <c r="AT795" s="230" t="s">
        <v>160</v>
      </c>
      <c r="AU795" s="230" t="s">
        <v>166</v>
      </c>
      <c r="AY795" s="18" t="s">
        <v>156</v>
      </c>
      <c r="BE795" s="231">
        <f>IF(N795="základní",J795,0)</f>
        <v>0</v>
      </c>
      <c r="BF795" s="231">
        <f>IF(N795="snížená",J795,0)</f>
        <v>0</v>
      </c>
      <c r="BG795" s="231">
        <f>IF(N795="zákl. přenesená",J795,0)</f>
        <v>0</v>
      </c>
      <c r="BH795" s="231">
        <f>IF(N795="sníž. přenesená",J795,0)</f>
        <v>0</v>
      </c>
      <c r="BI795" s="231">
        <f>IF(N795="nulová",J795,0)</f>
        <v>0</v>
      </c>
      <c r="BJ795" s="18" t="s">
        <v>83</v>
      </c>
      <c r="BK795" s="231">
        <f>ROUND(I795*H795,2)</f>
        <v>0</v>
      </c>
      <c r="BL795" s="18" t="s">
        <v>165</v>
      </c>
      <c r="BM795" s="230" t="s">
        <v>676</v>
      </c>
    </row>
    <row r="796" s="2" customFormat="1">
      <c r="A796" s="39"/>
      <c r="B796" s="40"/>
      <c r="C796" s="41"/>
      <c r="D796" s="232" t="s">
        <v>168</v>
      </c>
      <c r="E796" s="41"/>
      <c r="F796" s="233" t="s">
        <v>677</v>
      </c>
      <c r="G796" s="41"/>
      <c r="H796" s="41"/>
      <c r="I796" s="234"/>
      <c r="J796" s="41"/>
      <c r="K796" s="41"/>
      <c r="L796" s="45"/>
      <c r="M796" s="235"/>
      <c r="N796" s="236"/>
      <c r="O796" s="92"/>
      <c r="P796" s="92"/>
      <c r="Q796" s="92"/>
      <c r="R796" s="92"/>
      <c r="S796" s="92"/>
      <c r="T796" s="93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T796" s="18" t="s">
        <v>168</v>
      </c>
      <c r="AU796" s="18" t="s">
        <v>166</v>
      </c>
    </row>
    <row r="797" s="13" customFormat="1">
      <c r="A797" s="13"/>
      <c r="B797" s="237"/>
      <c r="C797" s="238"/>
      <c r="D797" s="239" t="s">
        <v>170</v>
      </c>
      <c r="E797" s="240" t="s">
        <v>1</v>
      </c>
      <c r="F797" s="241" t="s">
        <v>171</v>
      </c>
      <c r="G797" s="238"/>
      <c r="H797" s="240" t="s">
        <v>1</v>
      </c>
      <c r="I797" s="242"/>
      <c r="J797" s="238"/>
      <c r="K797" s="238"/>
      <c r="L797" s="243"/>
      <c r="M797" s="244"/>
      <c r="N797" s="245"/>
      <c r="O797" s="245"/>
      <c r="P797" s="245"/>
      <c r="Q797" s="245"/>
      <c r="R797" s="245"/>
      <c r="S797" s="245"/>
      <c r="T797" s="24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7" t="s">
        <v>170</v>
      </c>
      <c r="AU797" s="247" t="s">
        <v>166</v>
      </c>
      <c r="AV797" s="13" t="s">
        <v>83</v>
      </c>
      <c r="AW797" s="13" t="s">
        <v>31</v>
      </c>
      <c r="AX797" s="13" t="s">
        <v>75</v>
      </c>
      <c r="AY797" s="247" t="s">
        <v>156</v>
      </c>
    </row>
    <row r="798" s="13" customFormat="1">
      <c r="A798" s="13"/>
      <c r="B798" s="237"/>
      <c r="C798" s="238"/>
      <c r="D798" s="239" t="s">
        <v>170</v>
      </c>
      <c r="E798" s="240" t="s">
        <v>1</v>
      </c>
      <c r="F798" s="241" t="s">
        <v>172</v>
      </c>
      <c r="G798" s="238"/>
      <c r="H798" s="240" t="s">
        <v>1</v>
      </c>
      <c r="I798" s="242"/>
      <c r="J798" s="238"/>
      <c r="K798" s="238"/>
      <c r="L798" s="243"/>
      <c r="M798" s="244"/>
      <c r="N798" s="245"/>
      <c r="O798" s="245"/>
      <c r="P798" s="245"/>
      <c r="Q798" s="245"/>
      <c r="R798" s="245"/>
      <c r="S798" s="245"/>
      <c r="T798" s="246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7" t="s">
        <v>170</v>
      </c>
      <c r="AU798" s="247" t="s">
        <v>166</v>
      </c>
      <c r="AV798" s="13" t="s">
        <v>83</v>
      </c>
      <c r="AW798" s="13" t="s">
        <v>31</v>
      </c>
      <c r="AX798" s="13" t="s">
        <v>75</v>
      </c>
      <c r="AY798" s="247" t="s">
        <v>156</v>
      </c>
    </row>
    <row r="799" s="13" customFormat="1">
      <c r="A799" s="13"/>
      <c r="B799" s="237"/>
      <c r="C799" s="238"/>
      <c r="D799" s="239" t="s">
        <v>170</v>
      </c>
      <c r="E799" s="240" t="s">
        <v>1</v>
      </c>
      <c r="F799" s="241" t="s">
        <v>173</v>
      </c>
      <c r="G799" s="238"/>
      <c r="H799" s="240" t="s">
        <v>1</v>
      </c>
      <c r="I799" s="242"/>
      <c r="J799" s="238"/>
      <c r="K799" s="238"/>
      <c r="L799" s="243"/>
      <c r="M799" s="244"/>
      <c r="N799" s="245"/>
      <c r="O799" s="245"/>
      <c r="P799" s="245"/>
      <c r="Q799" s="245"/>
      <c r="R799" s="245"/>
      <c r="S799" s="245"/>
      <c r="T799" s="246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7" t="s">
        <v>170</v>
      </c>
      <c r="AU799" s="247" t="s">
        <v>166</v>
      </c>
      <c r="AV799" s="13" t="s">
        <v>83</v>
      </c>
      <c r="AW799" s="13" t="s">
        <v>31</v>
      </c>
      <c r="AX799" s="13" t="s">
        <v>75</v>
      </c>
      <c r="AY799" s="247" t="s">
        <v>156</v>
      </c>
    </row>
    <row r="800" s="13" customFormat="1">
      <c r="A800" s="13"/>
      <c r="B800" s="237"/>
      <c r="C800" s="238"/>
      <c r="D800" s="239" t="s">
        <v>170</v>
      </c>
      <c r="E800" s="240" t="s">
        <v>1</v>
      </c>
      <c r="F800" s="241" t="s">
        <v>659</v>
      </c>
      <c r="G800" s="238"/>
      <c r="H800" s="240" t="s">
        <v>1</v>
      </c>
      <c r="I800" s="242"/>
      <c r="J800" s="238"/>
      <c r="K800" s="238"/>
      <c r="L800" s="243"/>
      <c r="M800" s="244"/>
      <c r="N800" s="245"/>
      <c r="O800" s="245"/>
      <c r="P800" s="245"/>
      <c r="Q800" s="245"/>
      <c r="R800" s="245"/>
      <c r="S800" s="245"/>
      <c r="T800" s="246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7" t="s">
        <v>170</v>
      </c>
      <c r="AU800" s="247" t="s">
        <v>166</v>
      </c>
      <c r="AV800" s="13" t="s">
        <v>83</v>
      </c>
      <c r="AW800" s="13" t="s">
        <v>31</v>
      </c>
      <c r="AX800" s="13" t="s">
        <v>75</v>
      </c>
      <c r="AY800" s="247" t="s">
        <v>156</v>
      </c>
    </row>
    <row r="801" s="13" customFormat="1">
      <c r="A801" s="13"/>
      <c r="B801" s="237"/>
      <c r="C801" s="238"/>
      <c r="D801" s="239" t="s">
        <v>170</v>
      </c>
      <c r="E801" s="240" t="s">
        <v>1</v>
      </c>
      <c r="F801" s="241" t="s">
        <v>173</v>
      </c>
      <c r="G801" s="238"/>
      <c r="H801" s="240" t="s">
        <v>1</v>
      </c>
      <c r="I801" s="242"/>
      <c r="J801" s="238"/>
      <c r="K801" s="238"/>
      <c r="L801" s="243"/>
      <c r="M801" s="244"/>
      <c r="N801" s="245"/>
      <c r="O801" s="245"/>
      <c r="P801" s="245"/>
      <c r="Q801" s="245"/>
      <c r="R801" s="245"/>
      <c r="S801" s="245"/>
      <c r="T801" s="246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7" t="s">
        <v>170</v>
      </c>
      <c r="AU801" s="247" t="s">
        <v>166</v>
      </c>
      <c r="AV801" s="13" t="s">
        <v>83</v>
      </c>
      <c r="AW801" s="13" t="s">
        <v>31</v>
      </c>
      <c r="AX801" s="13" t="s">
        <v>75</v>
      </c>
      <c r="AY801" s="247" t="s">
        <v>156</v>
      </c>
    </row>
    <row r="802" s="14" customFormat="1">
      <c r="A802" s="14"/>
      <c r="B802" s="248"/>
      <c r="C802" s="249"/>
      <c r="D802" s="239" t="s">
        <v>170</v>
      </c>
      <c r="E802" s="250" t="s">
        <v>1</v>
      </c>
      <c r="F802" s="251" t="s">
        <v>660</v>
      </c>
      <c r="G802" s="249"/>
      <c r="H802" s="252">
        <v>69.75</v>
      </c>
      <c r="I802" s="253"/>
      <c r="J802" s="249"/>
      <c r="K802" s="249"/>
      <c r="L802" s="254"/>
      <c r="M802" s="255"/>
      <c r="N802" s="256"/>
      <c r="O802" s="256"/>
      <c r="P802" s="256"/>
      <c r="Q802" s="256"/>
      <c r="R802" s="256"/>
      <c r="S802" s="256"/>
      <c r="T802" s="257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8" t="s">
        <v>170</v>
      </c>
      <c r="AU802" s="258" t="s">
        <v>166</v>
      </c>
      <c r="AV802" s="14" t="s">
        <v>85</v>
      </c>
      <c r="AW802" s="14" t="s">
        <v>31</v>
      </c>
      <c r="AX802" s="14" t="s">
        <v>75</v>
      </c>
      <c r="AY802" s="258" t="s">
        <v>156</v>
      </c>
    </row>
    <row r="803" s="14" customFormat="1">
      <c r="A803" s="14"/>
      <c r="B803" s="248"/>
      <c r="C803" s="249"/>
      <c r="D803" s="239" t="s">
        <v>170</v>
      </c>
      <c r="E803" s="250" t="s">
        <v>1</v>
      </c>
      <c r="F803" s="251" t="s">
        <v>661</v>
      </c>
      <c r="G803" s="249"/>
      <c r="H803" s="252">
        <v>69.75</v>
      </c>
      <c r="I803" s="253"/>
      <c r="J803" s="249"/>
      <c r="K803" s="249"/>
      <c r="L803" s="254"/>
      <c r="M803" s="255"/>
      <c r="N803" s="256"/>
      <c r="O803" s="256"/>
      <c r="P803" s="256"/>
      <c r="Q803" s="256"/>
      <c r="R803" s="256"/>
      <c r="S803" s="256"/>
      <c r="T803" s="257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8" t="s">
        <v>170</v>
      </c>
      <c r="AU803" s="258" t="s">
        <v>166</v>
      </c>
      <c r="AV803" s="14" t="s">
        <v>85</v>
      </c>
      <c r="AW803" s="14" t="s">
        <v>31</v>
      </c>
      <c r="AX803" s="14" t="s">
        <v>75</v>
      </c>
      <c r="AY803" s="258" t="s">
        <v>156</v>
      </c>
    </row>
    <row r="804" s="15" customFormat="1">
      <c r="A804" s="15"/>
      <c r="B804" s="259"/>
      <c r="C804" s="260"/>
      <c r="D804" s="239" t="s">
        <v>170</v>
      </c>
      <c r="E804" s="261" t="s">
        <v>1</v>
      </c>
      <c r="F804" s="262" t="s">
        <v>176</v>
      </c>
      <c r="G804" s="260"/>
      <c r="H804" s="263">
        <v>139.5</v>
      </c>
      <c r="I804" s="264"/>
      <c r="J804" s="260"/>
      <c r="K804" s="260"/>
      <c r="L804" s="265"/>
      <c r="M804" s="266"/>
      <c r="N804" s="267"/>
      <c r="O804" s="267"/>
      <c r="P804" s="267"/>
      <c r="Q804" s="267"/>
      <c r="R804" s="267"/>
      <c r="S804" s="267"/>
      <c r="T804" s="268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69" t="s">
        <v>170</v>
      </c>
      <c r="AU804" s="269" t="s">
        <v>166</v>
      </c>
      <c r="AV804" s="15" t="s">
        <v>165</v>
      </c>
      <c r="AW804" s="15" t="s">
        <v>31</v>
      </c>
      <c r="AX804" s="15" t="s">
        <v>83</v>
      </c>
      <c r="AY804" s="269" t="s">
        <v>156</v>
      </c>
    </row>
    <row r="805" s="2" customFormat="1" ht="36" customHeight="1">
      <c r="A805" s="39"/>
      <c r="B805" s="40"/>
      <c r="C805" s="219" t="s">
        <v>678</v>
      </c>
      <c r="D805" s="219" t="s">
        <v>160</v>
      </c>
      <c r="E805" s="220" t="s">
        <v>679</v>
      </c>
      <c r="F805" s="221" t="s">
        <v>680</v>
      </c>
      <c r="G805" s="222" t="s">
        <v>163</v>
      </c>
      <c r="H805" s="223">
        <v>12555</v>
      </c>
      <c r="I805" s="224"/>
      <c r="J805" s="225">
        <f>ROUND(I805*H805,2)</f>
        <v>0</v>
      </c>
      <c r="K805" s="221" t="s">
        <v>164</v>
      </c>
      <c r="L805" s="45"/>
      <c r="M805" s="226" t="s">
        <v>1</v>
      </c>
      <c r="N805" s="227" t="s">
        <v>40</v>
      </c>
      <c r="O805" s="92"/>
      <c r="P805" s="228">
        <f>O805*H805</f>
        <v>0</v>
      </c>
      <c r="Q805" s="228">
        <v>0</v>
      </c>
      <c r="R805" s="228">
        <f>Q805*H805</f>
        <v>0</v>
      </c>
      <c r="S805" s="228">
        <v>0</v>
      </c>
      <c r="T805" s="229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30" t="s">
        <v>165</v>
      </c>
      <c r="AT805" s="230" t="s">
        <v>160</v>
      </c>
      <c r="AU805" s="230" t="s">
        <v>166</v>
      </c>
      <c r="AY805" s="18" t="s">
        <v>156</v>
      </c>
      <c r="BE805" s="231">
        <f>IF(N805="základní",J805,0)</f>
        <v>0</v>
      </c>
      <c r="BF805" s="231">
        <f>IF(N805="snížená",J805,0)</f>
        <v>0</v>
      </c>
      <c r="BG805" s="231">
        <f>IF(N805="zákl. přenesená",J805,0)</f>
        <v>0</v>
      </c>
      <c r="BH805" s="231">
        <f>IF(N805="sníž. přenesená",J805,0)</f>
        <v>0</v>
      </c>
      <c r="BI805" s="231">
        <f>IF(N805="nulová",J805,0)</f>
        <v>0</v>
      </c>
      <c r="BJ805" s="18" t="s">
        <v>83</v>
      </c>
      <c r="BK805" s="231">
        <f>ROUND(I805*H805,2)</f>
        <v>0</v>
      </c>
      <c r="BL805" s="18" t="s">
        <v>165</v>
      </c>
      <c r="BM805" s="230" t="s">
        <v>681</v>
      </c>
    </row>
    <row r="806" s="2" customFormat="1">
      <c r="A806" s="39"/>
      <c r="B806" s="40"/>
      <c r="C806" s="41"/>
      <c r="D806" s="232" t="s">
        <v>168</v>
      </c>
      <c r="E806" s="41"/>
      <c r="F806" s="233" t="s">
        <v>682</v>
      </c>
      <c r="G806" s="41"/>
      <c r="H806" s="41"/>
      <c r="I806" s="234"/>
      <c r="J806" s="41"/>
      <c r="K806" s="41"/>
      <c r="L806" s="45"/>
      <c r="M806" s="235"/>
      <c r="N806" s="236"/>
      <c r="O806" s="92"/>
      <c r="P806" s="92"/>
      <c r="Q806" s="92"/>
      <c r="R806" s="92"/>
      <c r="S806" s="92"/>
      <c r="T806" s="93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T806" s="18" t="s">
        <v>168</v>
      </c>
      <c r="AU806" s="18" t="s">
        <v>166</v>
      </c>
    </row>
    <row r="807" s="13" customFormat="1">
      <c r="A807" s="13"/>
      <c r="B807" s="237"/>
      <c r="C807" s="238"/>
      <c r="D807" s="239" t="s">
        <v>170</v>
      </c>
      <c r="E807" s="240" t="s">
        <v>1</v>
      </c>
      <c r="F807" s="241" t="s">
        <v>171</v>
      </c>
      <c r="G807" s="238"/>
      <c r="H807" s="240" t="s">
        <v>1</v>
      </c>
      <c r="I807" s="242"/>
      <c r="J807" s="238"/>
      <c r="K807" s="238"/>
      <c r="L807" s="243"/>
      <c r="M807" s="244"/>
      <c r="N807" s="245"/>
      <c r="O807" s="245"/>
      <c r="P807" s="245"/>
      <c r="Q807" s="245"/>
      <c r="R807" s="245"/>
      <c r="S807" s="245"/>
      <c r="T807" s="246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7" t="s">
        <v>170</v>
      </c>
      <c r="AU807" s="247" t="s">
        <v>166</v>
      </c>
      <c r="AV807" s="13" t="s">
        <v>83</v>
      </c>
      <c r="AW807" s="13" t="s">
        <v>31</v>
      </c>
      <c r="AX807" s="13" t="s">
        <v>75</v>
      </c>
      <c r="AY807" s="247" t="s">
        <v>156</v>
      </c>
    </row>
    <row r="808" s="13" customFormat="1">
      <c r="A808" s="13"/>
      <c r="B808" s="237"/>
      <c r="C808" s="238"/>
      <c r="D808" s="239" t="s">
        <v>170</v>
      </c>
      <c r="E808" s="240" t="s">
        <v>1</v>
      </c>
      <c r="F808" s="241" t="s">
        <v>172</v>
      </c>
      <c r="G808" s="238"/>
      <c r="H808" s="240" t="s">
        <v>1</v>
      </c>
      <c r="I808" s="242"/>
      <c r="J808" s="238"/>
      <c r="K808" s="238"/>
      <c r="L808" s="243"/>
      <c r="M808" s="244"/>
      <c r="N808" s="245"/>
      <c r="O808" s="245"/>
      <c r="P808" s="245"/>
      <c r="Q808" s="245"/>
      <c r="R808" s="245"/>
      <c r="S808" s="245"/>
      <c r="T808" s="246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7" t="s">
        <v>170</v>
      </c>
      <c r="AU808" s="247" t="s">
        <v>166</v>
      </c>
      <c r="AV808" s="13" t="s">
        <v>83</v>
      </c>
      <c r="AW808" s="13" t="s">
        <v>31</v>
      </c>
      <c r="AX808" s="13" t="s">
        <v>75</v>
      </c>
      <c r="AY808" s="247" t="s">
        <v>156</v>
      </c>
    </row>
    <row r="809" s="13" customFormat="1">
      <c r="A809" s="13"/>
      <c r="B809" s="237"/>
      <c r="C809" s="238"/>
      <c r="D809" s="239" t="s">
        <v>170</v>
      </c>
      <c r="E809" s="240" t="s">
        <v>1</v>
      </c>
      <c r="F809" s="241" t="s">
        <v>173</v>
      </c>
      <c r="G809" s="238"/>
      <c r="H809" s="240" t="s">
        <v>1</v>
      </c>
      <c r="I809" s="242"/>
      <c r="J809" s="238"/>
      <c r="K809" s="238"/>
      <c r="L809" s="243"/>
      <c r="M809" s="244"/>
      <c r="N809" s="245"/>
      <c r="O809" s="245"/>
      <c r="P809" s="245"/>
      <c r="Q809" s="245"/>
      <c r="R809" s="245"/>
      <c r="S809" s="245"/>
      <c r="T809" s="246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7" t="s">
        <v>170</v>
      </c>
      <c r="AU809" s="247" t="s">
        <v>166</v>
      </c>
      <c r="AV809" s="13" t="s">
        <v>83</v>
      </c>
      <c r="AW809" s="13" t="s">
        <v>31</v>
      </c>
      <c r="AX809" s="13" t="s">
        <v>75</v>
      </c>
      <c r="AY809" s="247" t="s">
        <v>156</v>
      </c>
    </row>
    <row r="810" s="13" customFormat="1">
      <c r="A810" s="13"/>
      <c r="B810" s="237"/>
      <c r="C810" s="238"/>
      <c r="D810" s="239" t="s">
        <v>170</v>
      </c>
      <c r="E810" s="240" t="s">
        <v>1</v>
      </c>
      <c r="F810" s="241" t="s">
        <v>659</v>
      </c>
      <c r="G810" s="238"/>
      <c r="H810" s="240" t="s">
        <v>1</v>
      </c>
      <c r="I810" s="242"/>
      <c r="J810" s="238"/>
      <c r="K810" s="238"/>
      <c r="L810" s="243"/>
      <c r="M810" s="244"/>
      <c r="N810" s="245"/>
      <c r="O810" s="245"/>
      <c r="P810" s="245"/>
      <c r="Q810" s="245"/>
      <c r="R810" s="245"/>
      <c r="S810" s="245"/>
      <c r="T810" s="246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7" t="s">
        <v>170</v>
      </c>
      <c r="AU810" s="247" t="s">
        <v>166</v>
      </c>
      <c r="AV810" s="13" t="s">
        <v>83</v>
      </c>
      <c r="AW810" s="13" t="s">
        <v>31</v>
      </c>
      <c r="AX810" s="13" t="s">
        <v>75</v>
      </c>
      <c r="AY810" s="247" t="s">
        <v>156</v>
      </c>
    </row>
    <row r="811" s="13" customFormat="1">
      <c r="A811" s="13"/>
      <c r="B811" s="237"/>
      <c r="C811" s="238"/>
      <c r="D811" s="239" t="s">
        <v>170</v>
      </c>
      <c r="E811" s="240" t="s">
        <v>1</v>
      </c>
      <c r="F811" s="241" t="s">
        <v>173</v>
      </c>
      <c r="G811" s="238"/>
      <c r="H811" s="240" t="s">
        <v>1</v>
      </c>
      <c r="I811" s="242"/>
      <c r="J811" s="238"/>
      <c r="K811" s="238"/>
      <c r="L811" s="243"/>
      <c r="M811" s="244"/>
      <c r="N811" s="245"/>
      <c r="O811" s="245"/>
      <c r="P811" s="245"/>
      <c r="Q811" s="245"/>
      <c r="R811" s="245"/>
      <c r="S811" s="245"/>
      <c r="T811" s="246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7" t="s">
        <v>170</v>
      </c>
      <c r="AU811" s="247" t="s">
        <v>166</v>
      </c>
      <c r="AV811" s="13" t="s">
        <v>83</v>
      </c>
      <c r="AW811" s="13" t="s">
        <v>31</v>
      </c>
      <c r="AX811" s="13" t="s">
        <v>75</v>
      </c>
      <c r="AY811" s="247" t="s">
        <v>156</v>
      </c>
    </row>
    <row r="812" s="14" customFormat="1">
      <c r="A812" s="14"/>
      <c r="B812" s="248"/>
      <c r="C812" s="249"/>
      <c r="D812" s="239" t="s">
        <v>170</v>
      </c>
      <c r="E812" s="250" t="s">
        <v>1</v>
      </c>
      <c r="F812" s="251" t="s">
        <v>660</v>
      </c>
      <c r="G812" s="249"/>
      <c r="H812" s="252">
        <v>69.75</v>
      </c>
      <c r="I812" s="253"/>
      <c r="J812" s="249"/>
      <c r="K812" s="249"/>
      <c r="L812" s="254"/>
      <c r="M812" s="255"/>
      <c r="N812" s="256"/>
      <c r="O812" s="256"/>
      <c r="P812" s="256"/>
      <c r="Q812" s="256"/>
      <c r="R812" s="256"/>
      <c r="S812" s="256"/>
      <c r="T812" s="257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8" t="s">
        <v>170</v>
      </c>
      <c r="AU812" s="258" t="s">
        <v>166</v>
      </c>
      <c r="AV812" s="14" t="s">
        <v>85</v>
      </c>
      <c r="AW812" s="14" t="s">
        <v>31</v>
      </c>
      <c r="AX812" s="14" t="s">
        <v>75</v>
      </c>
      <c r="AY812" s="258" t="s">
        <v>156</v>
      </c>
    </row>
    <row r="813" s="14" customFormat="1">
      <c r="A813" s="14"/>
      <c r="B813" s="248"/>
      <c r="C813" s="249"/>
      <c r="D813" s="239" t="s">
        <v>170</v>
      </c>
      <c r="E813" s="250" t="s">
        <v>1</v>
      </c>
      <c r="F813" s="251" t="s">
        <v>661</v>
      </c>
      <c r="G813" s="249"/>
      <c r="H813" s="252">
        <v>69.75</v>
      </c>
      <c r="I813" s="253"/>
      <c r="J813" s="249"/>
      <c r="K813" s="249"/>
      <c r="L813" s="254"/>
      <c r="M813" s="255"/>
      <c r="N813" s="256"/>
      <c r="O813" s="256"/>
      <c r="P813" s="256"/>
      <c r="Q813" s="256"/>
      <c r="R813" s="256"/>
      <c r="S813" s="256"/>
      <c r="T813" s="257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8" t="s">
        <v>170</v>
      </c>
      <c r="AU813" s="258" t="s">
        <v>166</v>
      </c>
      <c r="AV813" s="14" t="s">
        <v>85</v>
      </c>
      <c r="AW813" s="14" t="s">
        <v>31</v>
      </c>
      <c r="AX813" s="14" t="s">
        <v>75</v>
      </c>
      <c r="AY813" s="258" t="s">
        <v>156</v>
      </c>
    </row>
    <row r="814" s="15" customFormat="1">
      <c r="A814" s="15"/>
      <c r="B814" s="259"/>
      <c r="C814" s="260"/>
      <c r="D814" s="239" t="s">
        <v>170</v>
      </c>
      <c r="E814" s="261" t="s">
        <v>1</v>
      </c>
      <c r="F814" s="262" t="s">
        <v>176</v>
      </c>
      <c r="G814" s="260"/>
      <c r="H814" s="263">
        <v>139.5</v>
      </c>
      <c r="I814" s="264"/>
      <c r="J814" s="260"/>
      <c r="K814" s="260"/>
      <c r="L814" s="265"/>
      <c r="M814" s="266"/>
      <c r="N814" s="267"/>
      <c r="O814" s="267"/>
      <c r="P814" s="267"/>
      <c r="Q814" s="267"/>
      <c r="R814" s="267"/>
      <c r="S814" s="267"/>
      <c r="T814" s="268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69" t="s">
        <v>170</v>
      </c>
      <c r="AU814" s="269" t="s">
        <v>166</v>
      </c>
      <c r="AV814" s="15" t="s">
        <v>165</v>
      </c>
      <c r="AW814" s="15" t="s">
        <v>31</v>
      </c>
      <c r="AX814" s="15" t="s">
        <v>83</v>
      </c>
      <c r="AY814" s="269" t="s">
        <v>156</v>
      </c>
    </row>
    <row r="815" s="14" customFormat="1">
      <c r="A815" s="14"/>
      <c r="B815" s="248"/>
      <c r="C815" s="249"/>
      <c r="D815" s="239" t="s">
        <v>170</v>
      </c>
      <c r="E815" s="249"/>
      <c r="F815" s="251" t="s">
        <v>667</v>
      </c>
      <c r="G815" s="249"/>
      <c r="H815" s="252">
        <v>12555</v>
      </c>
      <c r="I815" s="253"/>
      <c r="J815" s="249"/>
      <c r="K815" s="249"/>
      <c r="L815" s="254"/>
      <c r="M815" s="255"/>
      <c r="N815" s="256"/>
      <c r="O815" s="256"/>
      <c r="P815" s="256"/>
      <c r="Q815" s="256"/>
      <c r="R815" s="256"/>
      <c r="S815" s="256"/>
      <c r="T815" s="257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8" t="s">
        <v>170</v>
      </c>
      <c r="AU815" s="258" t="s">
        <v>166</v>
      </c>
      <c r="AV815" s="14" t="s">
        <v>85</v>
      </c>
      <c r="AW815" s="14" t="s">
        <v>4</v>
      </c>
      <c r="AX815" s="14" t="s">
        <v>83</v>
      </c>
      <c r="AY815" s="258" t="s">
        <v>156</v>
      </c>
    </row>
    <row r="816" s="2" customFormat="1" ht="26.4" customHeight="1">
      <c r="A816" s="39"/>
      <c r="B816" s="40"/>
      <c r="C816" s="219" t="s">
        <v>683</v>
      </c>
      <c r="D816" s="219" t="s">
        <v>160</v>
      </c>
      <c r="E816" s="220" t="s">
        <v>684</v>
      </c>
      <c r="F816" s="221" t="s">
        <v>685</v>
      </c>
      <c r="G816" s="222" t="s">
        <v>163</v>
      </c>
      <c r="H816" s="223">
        <v>139.5</v>
      </c>
      <c r="I816" s="224"/>
      <c r="J816" s="225">
        <f>ROUND(I816*H816,2)</f>
        <v>0</v>
      </c>
      <c r="K816" s="221" t="s">
        <v>164</v>
      </c>
      <c r="L816" s="45"/>
      <c r="M816" s="226" t="s">
        <v>1</v>
      </c>
      <c r="N816" s="227" t="s">
        <v>40</v>
      </c>
      <c r="O816" s="92"/>
      <c r="P816" s="228">
        <f>O816*H816</f>
        <v>0</v>
      </c>
      <c r="Q816" s="228">
        <v>0</v>
      </c>
      <c r="R816" s="228">
        <f>Q816*H816</f>
        <v>0</v>
      </c>
      <c r="S816" s="228">
        <v>0</v>
      </c>
      <c r="T816" s="229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30" t="s">
        <v>165</v>
      </c>
      <c r="AT816" s="230" t="s">
        <v>160</v>
      </c>
      <c r="AU816" s="230" t="s">
        <v>166</v>
      </c>
      <c r="AY816" s="18" t="s">
        <v>156</v>
      </c>
      <c r="BE816" s="231">
        <f>IF(N816="základní",J816,0)</f>
        <v>0</v>
      </c>
      <c r="BF816" s="231">
        <f>IF(N816="snížená",J816,0)</f>
        <v>0</v>
      </c>
      <c r="BG816" s="231">
        <f>IF(N816="zákl. přenesená",J816,0)</f>
        <v>0</v>
      </c>
      <c r="BH816" s="231">
        <f>IF(N816="sníž. přenesená",J816,0)</f>
        <v>0</v>
      </c>
      <c r="BI816" s="231">
        <f>IF(N816="nulová",J816,0)</f>
        <v>0</v>
      </c>
      <c r="BJ816" s="18" t="s">
        <v>83</v>
      </c>
      <c r="BK816" s="231">
        <f>ROUND(I816*H816,2)</f>
        <v>0</v>
      </c>
      <c r="BL816" s="18" t="s">
        <v>165</v>
      </c>
      <c r="BM816" s="230" t="s">
        <v>686</v>
      </c>
    </row>
    <row r="817" s="2" customFormat="1">
      <c r="A817" s="39"/>
      <c r="B817" s="40"/>
      <c r="C817" s="41"/>
      <c r="D817" s="232" t="s">
        <v>168</v>
      </c>
      <c r="E817" s="41"/>
      <c r="F817" s="233" t="s">
        <v>687</v>
      </c>
      <c r="G817" s="41"/>
      <c r="H817" s="41"/>
      <c r="I817" s="234"/>
      <c r="J817" s="41"/>
      <c r="K817" s="41"/>
      <c r="L817" s="45"/>
      <c r="M817" s="235"/>
      <c r="N817" s="236"/>
      <c r="O817" s="92"/>
      <c r="P817" s="92"/>
      <c r="Q817" s="92"/>
      <c r="R817" s="92"/>
      <c r="S817" s="92"/>
      <c r="T817" s="93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T817" s="18" t="s">
        <v>168</v>
      </c>
      <c r="AU817" s="18" t="s">
        <v>166</v>
      </c>
    </row>
    <row r="818" s="2" customFormat="1" ht="16.5" customHeight="1">
      <c r="A818" s="39"/>
      <c r="B818" s="40"/>
      <c r="C818" s="219" t="s">
        <v>688</v>
      </c>
      <c r="D818" s="219" t="s">
        <v>160</v>
      </c>
      <c r="E818" s="220" t="s">
        <v>689</v>
      </c>
      <c r="F818" s="221" t="s">
        <v>690</v>
      </c>
      <c r="G818" s="222" t="s">
        <v>163</v>
      </c>
      <c r="H818" s="223">
        <v>1468</v>
      </c>
      <c r="I818" s="224"/>
      <c r="J818" s="225">
        <f>ROUND(I818*H818,2)</f>
        <v>0</v>
      </c>
      <c r="K818" s="221" t="s">
        <v>164</v>
      </c>
      <c r="L818" s="45"/>
      <c r="M818" s="226" t="s">
        <v>1</v>
      </c>
      <c r="N818" s="227" t="s">
        <v>40</v>
      </c>
      <c r="O818" s="92"/>
      <c r="P818" s="228">
        <f>O818*H818</f>
        <v>0</v>
      </c>
      <c r="Q818" s="228">
        <v>0</v>
      </c>
      <c r="R818" s="228">
        <f>Q818*H818</f>
        <v>0</v>
      </c>
      <c r="S818" s="228">
        <v>0</v>
      </c>
      <c r="T818" s="229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30" t="s">
        <v>165</v>
      </c>
      <c r="AT818" s="230" t="s">
        <v>160</v>
      </c>
      <c r="AU818" s="230" t="s">
        <v>166</v>
      </c>
      <c r="AY818" s="18" t="s">
        <v>156</v>
      </c>
      <c r="BE818" s="231">
        <f>IF(N818="základní",J818,0)</f>
        <v>0</v>
      </c>
      <c r="BF818" s="231">
        <f>IF(N818="snížená",J818,0)</f>
        <v>0</v>
      </c>
      <c r="BG818" s="231">
        <f>IF(N818="zákl. přenesená",J818,0)</f>
        <v>0</v>
      </c>
      <c r="BH818" s="231">
        <f>IF(N818="sníž. přenesená",J818,0)</f>
        <v>0</v>
      </c>
      <c r="BI818" s="231">
        <f>IF(N818="nulová",J818,0)</f>
        <v>0</v>
      </c>
      <c r="BJ818" s="18" t="s">
        <v>83</v>
      </c>
      <c r="BK818" s="231">
        <f>ROUND(I818*H818,2)</f>
        <v>0</v>
      </c>
      <c r="BL818" s="18" t="s">
        <v>165</v>
      </c>
      <c r="BM818" s="230" t="s">
        <v>691</v>
      </c>
    </row>
    <row r="819" s="2" customFormat="1">
      <c r="A819" s="39"/>
      <c r="B819" s="40"/>
      <c r="C819" s="41"/>
      <c r="D819" s="232" t="s">
        <v>168</v>
      </c>
      <c r="E819" s="41"/>
      <c r="F819" s="233" t="s">
        <v>692</v>
      </c>
      <c r="G819" s="41"/>
      <c r="H819" s="41"/>
      <c r="I819" s="234"/>
      <c r="J819" s="41"/>
      <c r="K819" s="41"/>
      <c r="L819" s="45"/>
      <c r="M819" s="235"/>
      <c r="N819" s="236"/>
      <c r="O819" s="92"/>
      <c r="P819" s="92"/>
      <c r="Q819" s="92"/>
      <c r="R819" s="92"/>
      <c r="S819" s="92"/>
      <c r="T819" s="93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T819" s="18" t="s">
        <v>168</v>
      </c>
      <c r="AU819" s="18" t="s">
        <v>166</v>
      </c>
    </row>
    <row r="820" s="13" customFormat="1">
      <c r="A820" s="13"/>
      <c r="B820" s="237"/>
      <c r="C820" s="238"/>
      <c r="D820" s="239" t="s">
        <v>170</v>
      </c>
      <c r="E820" s="240" t="s">
        <v>1</v>
      </c>
      <c r="F820" s="241" t="s">
        <v>171</v>
      </c>
      <c r="G820" s="238"/>
      <c r="H820" s="240" t="s">
        <v>1</v>
      </c>
      <c r="I820" s="242"/>
      <c r="J820" s="238"/>
      <c r="K820" s="238"/>
      <c r="L820" s="243"/>
      <c r="M820" s="244"/>
      <c r="N820" s="245"/>
      <c r="O820" s="245"/>
      <c r="P820" s="245"/>
      <c r="Q820" s="245"/>
      <c r="R820" s="245"/>
      <c r="S820" s="245"/>
      <c r="T820" s="246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7" t="s">
        <v>170</v>
      </c>
      <c r="AU820" s="247" t="s">
        <v>166</v>
      </c>
      <c r="AV820" s="13" t="s">
        <v>83</v>
      </c>
      <c r="AW820" s="13" t="s">
        <v>31</v>
      </c>
      <c r="AX820" s="13" t="s">
        <v>75</v>
      </c>
      <c r="AY820" s="247" t="s">
        <v>156</v>
      </c>
    </row>
    <row r="821" s="13" customFormat="1">
      <c r="A821" s="13"/>
      <c r="B821" s="237"/>
      <c r="C821" s="238"/>
      <c r="D821" s="239" t="s">
        <v>170</v>
      </c>
      <c r="E821" s="240" t="s">
        <v>1</v>
      </c>
      <c r="F821" s="241" t="s">
        <v>172</v>
      </c>
      <c r="G821" s="238"/>
      <c r="H821" s="240" t="s">
        <v>1</v>
      </c>
      <c r="I821" s="242"/>
      <c r="J821" s="238"/>
      <c r="K821" s="238"/>
      <c r="L821" s="243"/>
      <c r="M821" s="244"/>
      <c r="N821" s="245"/>
      <c r="O821" s="245"/>
      <c r="P821" s="245"/>
      <c r="Q821" s="245"/>
      <c r="R821" s="245"/>
      <c r="S821" s="245"/>
      <c r="T821" s="246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7" t="s">
        <v>170</v>
      </c>
      <c r="AU821" s="247" t="s">
        <v>166</v>
      </c>
      <c r="AV821" s="13" t="s">
        <v>83</v>
      </c>
      <c r="AW821" s="13" t="s">
        <v>31</v>
      </c>
      <c r="AX821" s="13" t="s">
        <v>75</v>
      </c>
      <c r="AY821" s="247" t="s">
        <v>156</v>
      </c>
    </row>
    <row r="822" s="13" customFormat="1">
      <c r="A822" s="13"/>
      <c r="B822" s="237"/>
      <c r="C822" s="238"/>
      <c r="D822" s="239" t="s">
        <v>170</v>
      </c>
      <c r="E822" s="240" t="s">
        <v>1</v>
      </c>
      <c r="F822" s="241" t="s">
        <v>173</v>
      </c>
      <c r="G822" s="238"/>
      <c r="H822" s="240" t="s">
        <v>1</v>
      </c>
      <c r="I822" s="242"/>
      <c r="J822" s="238"/>
      <c r="K822" s="238"/>
      <c r="L822" s="243"/>
      <c r="M822" s="244"/>
      <c r="N822" s="245"/>
      <c r="O822" s="245"/>
      <c r="P822" s="245"/>
      <c r="Q822" s="245"/>
      <c r="R822" s="245"/>
      <c r="S822" s="245"/>
      <c r="T822" s="246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7" t="s">
        <v>170</v>
      </c>
      <c r="AU822" s="247" t="s">
        <v>166</v>
      </c>
      <c r="AV822" s="13" t="s">
        <v>83</v>
      </c>
      <c r="AW822" s="13" t="s">
        <v>31</v>
      </c>
      <c r="AX822" s="13" t="s">
        <v>75</v>
      </c>
      <c r="AY822" s="247" t="s">
        <v>156</v>
      </c>
    </row>
    <row r="823" s="14" customFormat="1">
      <c r="A823" s="14"/>
      <c r="B823" s="248"/>
      <c r="C823" s="249"/>
      <c r="D823" s="239" t="s">
        <v>170</v>
      </c>
      <c r="E823" s="250" t="s">
        <v>1</v>
      </c>
      <c r="F823" s="251" t="s">
        <v>638</v>
      </c>
      <c r="G823" s="249"/>
      <c r="H823" s="252">
        <v>465</v>
      </c>
      <c r="I823" s="253"/>
      <c r="J823" s="249"/>
      <c r="K823" s="249"/>
      <c r="L823" s="254"/>
      <c r="M823" s="255"/>
      <c r="N823" s="256"/>
      <c r="O823" s="256"/>
      <c r="P823" s="256"/>
      <c r="Q823" s="256"/>
      <c r="R823" s="256"/>
      <c r="S823" s="256"/>
      <c r="T823" s="257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8" t="s">
        <v>170</v>
      </c>
      <c r="AU823" s="258" t="s">
        <v>166</v>
      </c>
      <c r="AV823" s="14" t="s">
        <v>85</v>
      </c>
      <c r="AW823" s="14" t="s">
        <v>31</v>
      </c>
      <c r="AX823" s="14" t="s">
        <v>75</v>
      </c>
      <c r="AY823" s="258" t="s">
        <v>156</v>
      </c>
    </row>
    <row r="824" s="14" customFormat="1">
      <c r="A824" s="14"/>
      <c r="B824" s="248"/>
      <c r="C824" s="249"/>
      <c r="D824" s="239" t="s">
        <v>170</v>
      </c>
      <c r="E824" s="250" t="s">
        <v>1</v>
      </c>
      <c r="F824" s="251" t="s">
        <v>639</v>
      </c>
      <c r="G824" s="249"/>
      <c r="H824" s="252">
        <v>465</v>
      </c>
      <c r="I824" s="253"/>
      <c r="J824" s="249"/>
      <c r="K824" s="249"/>
      <c r="L824" s="254"/>
      <c r="M824" s="255"/>
      <c r="N824" s="256"/>
      <c r="O824" s="256"/>
      <c r="P824" s="256"/>
      <c r="Q824" s="256"/>
      <c r="R824" s="256"/>
      <c r="S824" s="256"/>
      <c r="T824" s="257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8" t="s">
        <v>170</v>
      </c>
      <c r="AU824" s="258" t="s">
        <v>166</v>
      </c>
      <c r="AV824" s="14" t="s">
        <v>85</v>
      </c>
      <c r="AW824" s="14" t="s">
        <v>31</v>
      </c>
      <c r="AX824" s="14" t="s">
        <v>75</v>
      </c>
      <c r="AY824" s="258" t="s">
        <v>156</v>
      </c>
    </row>
    <row r="825" s="14" customFormat="1">
      <c r="A825" s="14"/>
      <c r="B825" s="248"/>
      <c r="C825" s="249"/>
      <c r="D825" s="239" t="s">
        <v>170</v>
      </c>
      <c r="E825" s="250" t="s">
        <v>1</v>
      </c>
      <c r="F825" s="251" t="s">
        <v>640</v>
      </c>
      <c r="G825" s="249"/>
      <c r="H825" s="252">
        <v>269</v>
      </c>
      <c r="I825" s="253"/>
      <c r="J825" s="249"/>
      <c r="K825" s="249"/>
      <c r="L825" s="254"/>
      <c r="M825" s="255"/>
      <c r="N825" s="256"/>
      <c r="O825" s="256"/>
      <c r="P825" s="256"/>
      <c r="Q825" s="256"/>
      <c r="R825" s="256"/>
      <c r="S825" s="256"/>
      <c r="T825" s="257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8" t="s">
        <v>170</v>
      </c>
      <c r="AU825" s="258" t="s">
        <v>166</v>
      </c>
      <c r="AV825" s="14" t="s">
        <v>85</v>
      </c>
      <c r="AW825" s="14" t="s">
        <v>31</v>
      </c>
      <c r="AX825" s="14" t="s">
        <v>75</v>
      </c>
      <c r="AY825" s="258" t="s">
        <v>156</v>
      </c>
    </row>
    <row r="826" s="14" customFormat="1">
      <c r="A826" s="14"/>
      <c r="B826" s="248"/>
      <c r="C826" s="249"/>
      <c r="D826" s="239" t="s">
        <v>170</v>
      </c>
      <c r="E826" s="250" t="s">
        <v>1</v>
      </c>
      <c r="F826" s="251" t="s">
        <v>641</v>
      </c>
      <c r="G826" s="249"/>
      <c r="H826" s="252">
        <v>269</v>
      </c>
      <c r="I826" s="253"/>
      <c r="J826" s="249"/>
      <c r="K826" s="249"/>
      <c r="L826" s="254"/>
      <c r="M826" s="255"/>
      <c r="N826" s="256"/>
      <c r="O826" s="256"/>
      <c r="P826" s="256"/>
      <c r="Q826" s="256"/>
      <c r="R826" s="256"/>
      <c r="S826" s="256"/>
      <c r="T826" s="257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8" t="s">
        <v>170</v>
      </c>
      <c r="AU826" s="258" t="s">
        <v>166</v>
      </c>
      <c r="AV826" s="14" t="s">
        <v>85</v>
      </c>
      <c r="AW826" s="14" t="s">
        <v>31</v>
      </c>
      <c r="AX826" s="14" t="s">
        <v>75</v>
      </c>
      <c r="AY826" s="258" t="s">
        <v>156</v>
      </c>
    </row>
    <row r="827" s="15" customFormat="1">
      <c r="A827" s="15"/>
      <c r="B827" s="259"/>
      <c r="C827" s="260"/>
      <c r="D827" s="239" t="s">
        <v>170</v>
      </c>
      <c r="E827" s="261" t="s">
        <v>1</v>
      </c>
      <c r="F827" s="262" t="s">
        <v>176</v>
      </c>
      <c r="G827" s="260"/>
      <c r="H827" s="263">
        <v>1468</v>
      </c>
      <c r="I827" s="264"/>
      <c r="J827" s="260"/>
      <c r="K827" s="260"/>
      <c r="L827" s="265"/>
      <c r="M827" s="266"/>
      <c r="N827" s="267"/>
      <c r="O827" s="267"/>
      <c r="P827" s="267"/>
      <c r="Q827" s="267"/>
      <c r="R827" s="267"/>
      <c r="S827" s="267"/>
      <c r="T827" s="268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69" t="s">
        <v>170</v>
      </c>
      <c r="AU827" s="269" t="s">
        <v>166</v>
      </c>
      <c r="AV827" s="15" t="s">
        <v>165</v>
      </c>
      <c r="AW827" s="15" t="s">
        <v>31</v>
      </c>
      <c r="AX827" s="15" t="s">
        <v>83</v>
      </c>
      <c r="AY827" s="269" t="s">
        <v>156</v>
      </c>
    </row>
    <row r="828" s="2" customFormat="1" ht="16.5" customHeight="1">
      <c r="A828" s="39"/>
      <c r="B828" s="40"/>
      <c r="C828" s="219" t="s">
        <v>693</v>
      </c>
      <c r="D828" s="219" t="s">
        <v>160</v>
      </c>
      <c r="E828" s="220" t="s">
        <v>694</v>
      </c>
      <c r="F828" s="221" t="s">
        <v>695</v>
      </c>
      <c r="G828" s="222" t="s">
        <v>163</v>
      </c>
      <c r="H828" s="223">
        <v>132120</v>
      </c>
      <c r="I828" s="224"/>
      <c r="J828" s="225">
        <f>ROUND(I828*H828,2)</f>
        <v>0</v>
      </c>
      <c r="K828" s="221" t="s">
        <v>164</v>
      </c>
      <c r="L828" s="45"/>
      <c r="M828" s="226" t="s">
        <v>1</v>
      </c>
      <c r="N828" s="227" t="s">
        <v>40</v>
      </c>
      <c r="O828" s="92"/>
      <c r="P828" s="228">
        <f>O828*H828</f>
        <v>0</v>
      </c>
      <c r="Q828" s="228">
        <v>0</v>
      </c>
      <c r="R828" s="228">
        <f>Q828*H828</f>
        <v>0</v>
      </c>
      <c r="S828" s="228">
        <v>0</v>
      </c>
      <c r="T828" s="229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30" t="s">
        <v>165</v>
      </c>
      <c r="AT828" s="230" t="s">
        <v>160</v>
      </c>
      <c r="AU828" s="230" t="s">
        <v>166</v>
      </c>
      <c r="AY828" s="18" t="s">
        <v>156</v>
      </c>
      <c r="BE828" s="231">
        <f>IF(N828="základní",J828,0)</f>
        <v>0</v>
      </c>
      <c r="BF828" s="231">
        <f>IF(N828="snížená",J828,0)</f>
        <v>0</v>
      </c>
      <c r="BG828" s="231">
        <f>IF(N828="zákl. přenesená",J828,0)</f>
        <v>0</v>
      </c>
      <c r="BH828" s="231">
        <f>IF(N828="sníž. přenesená",J828,0)</f>
        <v>0</v>
      </c>
      <c r="BI828" s="231">
        <f>IF(N828="nulová",J828,0)</f>
        <v>0</v>
      </c>
      <c r="BJ828" s="18" t="s">
        <v>83</v>
      </c>
      <c r="BK828" s="231">
        <f>ROUND(I828*H828,2)</f>
        <v>0</v>
      </c>
      <c r="BL828" s="18" t="s">
        <v>165</v>
      </c>
      <c r="BM828" s="230" t="s">
        <v>696</v>
      </c>
    </row>
    <row r="829" s="2" customFormat="1">
      <c r="A829" s="39"/>
      <c r="B829" s="40"/>
      <c r="C829" s="41"/>
      <c r="D829" s="232" t="s">
        <v>168</v>
      </c>
      <c r="E829" s="41"/>
      <c r="F829" s="233" t="s">
        <v>697</v>
      </c>
      <c r="G829" s="41"/>
      <c r="H829" s="41"/>
      <c r="I829" s="234"/>
      <c r="J829" s="41"/>
      <c r="K829" s="41"/>
      <c r="L829" s="45"/>
      <c r="M829" s="235"/>
      <c r="N829" s="236"/>
      <c r="O829" s="92"/>
      <c r="P829" s="92"/>
      <c r="Q829" s="92"/>
      <c r="R829" s="92"/>
      <c r="S829" s="92"/>
      <c r="T829" s="93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T829" s="18" t="s">
        <v>168</v>
      </c>
      <c r="AU829" s="18" t="s">
        <v>166</v>
      </c>
    </row>
    <row r="830" s="13" customFormat="1">
      <c r="A830" s="13"/>
      <c r="B830" s="237"/>
      <c r="C830" s="238"/>
      <c r="D830" s="239" t="s">
        <v>170</v>
      </c>
      <c r="E830" s="240" t="s">
        <v>1</v>
      </c>
      <c r="F830" s="241" t="s">
        <v>171</v>
      </c>
      <c r="G830" s="238"/>
      <c r="H830" s="240" t="s">
        <v>1</v>
      </c>
      <c r="I830" s="242"/>
      <c r="J830" s="238"/>
      <c r="K830" s="238"/>
      <c r="L830" s="243"/>
      <c r="M830" s="244"/>
      <c r="N830" s="245"/>
      <c r="O830" s="245"/>
      <c r="P830" s="245"/>
      <c r="Q830" s="245"/>
      <c r="R830" s="245"/>
      <c r="S830" s="245"/>
      <c r="T830" s="246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7" t="s">
        <v>170</v>
      </c>
      <c r="AU830" s="247" t="s">
        <v>166</v>
      </c>
      <c r="AV830" s="13" t="s">
        <v>83</v>
      </c>
      <c r="AW830" s="13" t="s">
        <v>31</v>
      </c>
      <c r="AX830" s="13" t="s">
        <v>75</v>
      </c>
      <c r="AY830" s="247" t="s">
        <v>156</v>
      </c>
    </row>
    <row r="831" s="13" customFormat="1">
      <c r="A831" s="13"/>
      <c r="B831" s="237"/>
      <c r="C831" s="238"/>
      <c r="D831" s="239" t="s">
        <v>170</v>
      </c>
      <c r="E831" s="240" t="s">
        <v>1</v>
      </c>
      <c r="F831" s="241" t="s">
        <v>172</v>
      </c>
      <c r="G831" s="238"/>
      <c r="H831" s="240" t="s">
        <v>1</v>
      </c>
      <c r="I831" s="242"/>
      <c r="J831" s="238"/>
      <c r="K831" s="238"/>
      <c r="L831" s="243"/>
      <c r="M831" s="244"/>
      <c r="N831" s="245"/>
      <c r="O831" s="245"/>
      <c r="P831" s="245"/>
      <c r="Q831" s="245"/>
      <c r="R831" s="245"/>
      <c r="S831" s="245"/>
      <c r="T831" s="246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7" t="s">
        <v>170</v>
      </c>
      <c r="AU831" s="247" t="s">
        <v>166</v>
      </c>
      <c r="AV831" s="13" t="s">
        <v>83</v>
      </c>
      <c r="AW831" s="13" t="s">
        <v>31</v>
      </c>
      <c r="AX831" s="13" t="s">
        <v>75</v>
      </c>
      <c r="AY831" s="247" t="s">
        <v>156</v>
      </c>
    </row>
    <row r="832" s="13" customFormat="1">
      <c r="A832" s="13"/>
      <c r="B832" s="237"/>
      <c r="C832" s="238"/>
      <c r="D832" s="239" t="s">
        <v>170</v>
      </c>
      <c r="E832" s="240" t="s">
        <v>1</v>
      </c>
      <c r="F832" s="241" t="s">
        <v>173</v>
      </c>
      <c r="G832" s="238"/>
      <c r="H832" s="240" t="s">
        <v>1</v>
      </c>
      <c r="I832" s="242"/>
      <c r="J832" s="238"/>
      <c r="K832" s="238"/>
      <c r="L832" s="243"/>
      <c r="M832" s="244"/>
      <c r="N832" s="245"/>
      <c r="O832" s="245"/>
      <c r="P832" s="245"/>
      <c r="Q832" s="245"/>
      <c r="R832" s="245"/>
      <c r="S832" s="245"/>
      <c r="T832" s="246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7" t="s">
        <v>170</v>
      </c>
      <c r="AU832" s="247" t="s">
        <v>166</v>
      </c>
      <c r="AV832" s="13" t="s">
        <v>83</v>
      </c>
      <c r="AW832" s="13" t="s">
        <v>31</v>
      </c>
      <c r="AX832" s="13" t="s">
        <v>75</v>
      </c>
      <c r="AY832" s="247" t="s">
        <v>156</v>
      </c>
    </row>
    <row r="833" s="13" customFormat="1">
      <c r="A833" s="13"/>
      <c r="B833" s="237"/>
      <c r="C833" s="238"/>
      <c r="D833" s="239" t="s">
        <v>170</v>
      </c>
      <c r="E833" s="240" t="s">
        <v>1</v>
      </c>
      <c r="F833" s="241" t="s">
        <v>647</v>
      </c>
      <c r="G833" s="238"/>
      <c r="H833" s="240" t="s">
        <v>1</v>
      </c>
      <c r="I833" s="242"/>
      <c r="J833" s="238"/>
      <c r="K833" s="238"/>
      <c r="L833" s="243"/>
      <c r="M833" s="244"/>
      <c r="N833" s="245"/>
      <c r="O833" s="245"/>
      <c r="P833" s="245"/>
      <c r="Q833" s="245"/>
      <c r="R833" s="245"/>
      <c r="S833" s="245"/>
      <c r="T833" s="246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7" t="s">
        <v>170</v>
      </c>
      <c r="AU833" s="247" t="s">
        <v>166</v>
      </c>
      <c r="AV833" s="13" t="s">
        <v>83</v>
      </c>
      <c r="AW833" s="13" t="s">
        <v>31</v>
      </c>
      <c r="AX833" s="13" t="s">
        <v>75</v>
      </c>
      <c r="AY833" s="247" t="s">
        <v>156</v>
      </c>
    </row>
    <row r="834" s="13" customFormat="1">
      <c r="A834" s="13"/>
      <c r="B834" s="237"/>
      <c r="C834" s="238"/>
      <c r="D834" s="239" t="s">
        <v>170</v>
      </c>
      <c r="E834" s="240" t="s">
        <v>1</v>
      </c>
      <c r="F834" s="241" t="s">
        <v>173</v>
      </c>
      <c r="G834" s="238"/>
      <c r="H834" s="240" t="s">
        <v>1</v>
      </c>
      <c r="I834" s="242"/>
      <c r="J834" s="238"/>
      <c r="K834" s="238"/>
      <c r="L834" s="243"/>
      <c r="M834" s="244"/>
      <c r="N834" s="245"/>
      <c r="O834" s="245"/>
      <c r="P834" s="245"/>
      <c r="Q834" s="245"/>
      <c r="R834" s="245"/>
      <c r="S834" s="245"/>
      <c r="T834" s="246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7" t="s">
        <v>170</v>
      </c>
      <c r="AU834" s="247" t="s">
        <v>166</v>
      </c>
      <c r="AV834" s="13" t="s">
        <v>83</v>
      </c>
      <c r="AW834" s="13" t="s">
        <v>31</v>
      </c>
      <c r="AX834" s="13" t="s">
        <v>75</v>
      </c>
      <c r="AY834" s="247" t="s">
        <v>156</v>
      </c>
    </row>
    <row r="835" s="14" customFormat="1">
      <c r="A835" s="14"/>
      <c r="B835" s="248"/>
      <c r="C835" s="249"/>
      <c r="D835" s="239" t="s">
        <v>170</v>
      </c>
      <c r="E835" s="250" t="s">
        <v>1</v>
      </c>
      <c r="F835" s="251" t="s">
        <v>638</v>
      </c>
      <c r="G835" s="249"/>
      <c r="H835" s="252">
        <v>465</v>
      </c>
      <c r="I835" s="253"/>
      <c r="J835" s="249"/>
      <c r="K835" s="249"/>
      <c r="L835" s="254"/>
      <c r="M835" s="255"/>
      <c r="N835" s="256"/>
      <c r="O835" s="256"/>
      <c r="P835" s="256"/>
      <c r="Q835" s="256"/>
      <c r="R835" s="256"/>
      <c r="S835" s="256"/>
      <c r="T835" s="257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8" t="s">
        <v>170</v>
      </c>
      <c r="AU835" s="258" t="s">
        <v>166</v>
      </c>
      <c r="AV835" s="14" t="s">
        <v>85</v>
      </c>
      <c r="AW835" s="14" t="s">
        <v>31</v>
      </c>
      <c r="AX835" s="14" t="s">
        <v>75</v>
      </c>
      <c r="AY835" s="258" t="s">
        <v>156</v>
      </c>
    </row>
    <row r="836" s="14" customFormat="1">
      <c r="A836" s="14"/>
      <c r="B836" s="248"/>
      <c r="C836" s="249"/>
      <c r="D836" s="239" t="s">
        <v>170</v>
      </c>
      <c r="E836" s="250" t="s">
        <v>1</v>
      </c>
      <c r="F836" s="251" t="s">
        <v>639</v>
      </c>
      <c r="G836" s="249"/>
      <c r="H836" s="252">
        <v>465</v>
      </c>
      <c r="I836" s="253"/>
      <c r="J836" s="249"/>
      <c r="K836" s="249"/>
      <c r="L836" s="254"/>
      <c r="M836" s="255"/>
      <c r="N836" s="256"/>
      <c r="O836" s="256"/>
      <c r="P836" s="256"/>
      <c r="Q836" s="256"/>
      <c r="R836" s="256"/>
      <c r="S836" s="256"/>
      <c r="T836" s="257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8" t="s">
        <v>170</v>
      </c>
      <c r="AU836" s="258" t="s">
        <v>166</v>
      </c>
      <c r="AV836" s="14" t="s">
        <v>85</v>
      </c>
      <c r="AW836" s="14" t="s">
        <v>31</v>
      </c>
      <c r="AX836" s="14" t="s">
        <v>75</v>
      </c>
      <c r="AY836" s="258" t="s">
        <v>156</v>
      </c>
    </row>
    <row r="837" s="14" customFormat="1">
      <c r="A837" s="14"/>
      <c r="B837" s="248"/>
      <c r="C837" s="249"/>
      <c r="D837" s="239" t="s">
        <v>170</v>
      </c>
      <c r="E837" s="250" t="s">
        <v>1</v>
      </c>
      <c r="F837" s="251" t="s">
        <v>640</v>
      </c>
      <c r="G837" s="249"/>
      <c r="H837" s="252">
        <v>269</v>
      </c>
      <c r="I837" s="253"/>
      <c r="J837" s="249"/>
      <c r="K837" s="249"/>
      <c r="L837" s="254"/>
      <c r="M837" s="255"/>
      <c r="N837" s="256"/>
      <c r="O837" s="256"/>
      <c r="P837" s="256"/>
      <c r="Q837" s="256"/>
      <c r="R837" s="256"/>
      <c r="S837" s="256"/>
      <c r="T837" s="257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58" t="s">
        <v>170</v>
      </c>
      <c r="AU837" s="258" t="s">
        <v>166</v>
      </c>
      <c r="AV837" s="14" t="s">
        <v>85</v>
      </c>
      <c r="AW837" s="14" t="s">
        <v>31</v>
      </c>
      <c r="AX837" s="14" t="s">
        <v>75</v>
      </c>
      <c r="AY837" s="258" t="s">
        <v>156</v>
      </c>
    </row>
    <row r="838" s="14" customFormat="1">
      <c r="A838" s="14"/>
      <c r="B838" s="248"/>
      <c r="C838" s="249"/>
      <c r="D838" s="239" t="s">
        <v>170</v>
      </c>
      <c r="E838" s="250" t="s">
        <v>1</v>
      </c>
      <c r="F838" s="251" t="s">
        <v>641</v>
      </c>
      <c r="G838" s="249"/>
      <c r="H838" s="252">
        <v>269</v>
      </c>
      <c r="I838" s="253"/>
      <c r="J838" s="249"/>
      <c r="K838" s="249"/>
      <c r="L838" s="254"/>
      <c r="M838" s="255"/>
      <c r="N838" s="256"/>
      <c r="O838" s="256"/>
      <c r="P838" s="256"/>
      <c r="Q838" s="256"/>
      <c r="R838" s="256"/>
      <c r="S838" s="256"/>
      <c r="T838" s="257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8" t="s">
        <v>170</v>
      </c>
      <c r="AU838" s="258" t="s">
        <v>166</v>
      </c>
      <c r="AV838" s="14" t="s">
        <v>85</v>
      </c>
      <c r="AW838" s="14" t="s">
        <v>31</v>
      </c>
      <c r="AX838" s="14" t="s">
        <v>75</v>
      </c>
      <c r="AY838" s="258" t="s">
        <v>156</v>
      </c>
    </row>
    <row r="839" s="15" customFormat="1">
      <c r="A839" s="15"/>
      <c r="B839" s="259"/>
      <c r="C839" s="260"/>
      <c r="D839" s="239" t="s">
        <v>170</v>
      </c>
      <c r="E839" s="261" t="s">
        <v>1</v>
      </c>
      <c r="F839" s="262" t="s">
        <v>176</v>
      </c>
      <c r="G839" s="260"/>
      <c r="H839" s="263">
        <v>1468</v>
      </c>
      <c r="I839" s="264"/>
      <c r="J839" s="260"/>
      <c r="K839" s="260"/>
      <c r="L839" s="265"/>
      <c r="M839" s="266"/>
      <c r="N839" s="267"/>
      <c r="O839" s="267"/>
      <c r="P839" s="267"/>
      <c r="Q839" s="267"/>
      <c r="R839" s="267"/>
      <c r="S839" s="267"/>
      <c r="T839" s="268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69" t="s">
        <v>170</v>
      </c>
      <c r="AU839" s="269" t="s">
        <v>166</v>
      </c>
      <c r="AV839" s="15" t="s">
        <v>165</v>
      </c>
      <c r="AW839" s="15" t="s">
        <v>31</v>
      </c>
      <c r="AX839" s="15" t="s">
        <v>83</v>
      </c>
      <c r="AY839" s="269" t="s">
        <v>156</v>
      </c>
    </row>
    <row r="840" s="14" customFormat="1">
      <c r="A840" s="14"/>
      <c r="B840" s="248"/>
      <c r="C840" s="249"/>
      <c r="D840" s="239" t="s">
        <v>170</v>
      </c>
      <c r="E840" s="249"/>
      <c r="F840" s="251" t="s">
        <v>648</v>
      </c>
      <c r="G840" s="249"/>
      <c r="H840" s="252">
        <v>132120</v>
      </c>
      <c r="I840" s="253"/>
      <c r="J840" s="249"/>
      <c r="K840" s="249"/>
      <c r="L840" s="254"/>
      <c r="M840" s="255"/>
      <c r="N840" s="256"/>
      <c r="O840" s="256"/>
      <c r="P840" s="256"/>
      <c r="Q840" s="256"/>
      <c r="R840" s="256"/>
      <c r="S840" s="256"/>
      <c r="T840" s="257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8" t="s">
        <v>170</v>
      </c>
      <c r="AU840" s="258" t="s">
        <v>166</v>
      </c>
      <c r="AV840" s="14" t="s">
        <v>85</v>
      </c>
      <c r="AW840" s="14" t="s">
        <v>4</v>
      </c>
      <c r="AX840" s="14" t="s">
        <v>83</v>
      </c>
      <c r="AY840" s="258" t="s">
        <v>156</v>
      </c>
    </row>
    <row r="841" s="2" customFormat="1" ht="24" customHeight="1">
      <c r="A841" s="39"/>
      <c r="B841" s="40"/>
      <c r="C841" s="219" t="s">
        <v>698</v>
      </c>
      <c r="D841" s="219" t="s">
        <v>160</v>
      </c>
      <c r="E841" s="220" t="s">
        <v>699</v>
      </c>
      <c r="F841" s="221" t="s">
        <v>700</v>
      </c>
      <c r="G841" s="222" t="s">
        <v>163</v>
      </c>
      <c r="H841" s="223">
        <v>1468</v>
      </c>
      <c r="I841" s="224"/>
      <c r="J841" s="225">
        <f>ROUND(I841*H841,2)</f>
        <v>0</v>
      </c>
      <c r="K841" s="221" t="s">
        <v>164</v>
      </c>
      <c r="L841" s="45"/>
      <c r="M841" s="226" t="s">
        <v>1</v>
      </c>
      <c r="N841" s="227" t="s">
        <v>40</v>
      </c>
      <c r="O841" s="92"/>
      <c r="P841" s="228">
        <f>O841*H841</f>
        <v>0</v>
      </c>
      <c r="Q841" s="228">
        <v>0</v>
      </c>
      <c r="R841" s="228">
        <f>Q841*H841</f>
        <v>0</v>
      </c>
      <c r="S841" s="228">
        <v>0</v>
      </c>
      <c r="T841" s="229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30" t="s">
        <v>165</v>
      </c>
      <c r="AT841" s="230" t="s">
        <v>160</v>
      </c>
      <c r="AU841" s="230" t="s">
        <v>166</v>
      </c>
      <c r="AY841" s="18" t="s">
        <v>156</v>
      </c>
      <c r="BE841" s="231">
        <f>IF(N841="základní",J841,0)</f>
        <v>0</v>
      </c>
      <c r="BF841" s="231">
        <f>IF(N841="snížená",J841,0)</f>
        <v>0</v>
      </c>
      <c r="BG841" s="231">
        <f>IF(N841="zákl. přenesená",J841,0)</f>
        <v>0</v>
      </c>
      <c r="BH841" s="231">
        <f>IF(N841="sníž. přenesená",J841,0)</f>
        <v>0</v>
      </c>
      <c r="BI841" s="231">
        <f>IF(N841="nulová",J841,0)</f>
        <v>0</v>
      </c>
      <c r="BJ841" s="18" t="s">
        <v>83</v>
      </c>
      <c r="BK841" s="231">
        <f>ROUND(I841*H841,2)</f>
        <v>0</v>
      </c>
      <c r="BL841" s="18" t="s">
        <v>165</v>
      </c>
      <c r="BM841" s="230" t="s">
        <v>701</v>
      </c>
    </row>
    <row r="842" s="2" customFormat="1">
      <c r="A842" s="39"/>
      <c r="B842" s="40"/>
      <c r="C842" s="41"/>
      <c r="D842" s="232" t="s">
        <v>168</v>
      </c>
      <c r="E842" s="41"/>
      <c r="F842" s="233" t="s">
        <v>702</v>
      </c>
      <c r="G842" s="41"/>
      <c r="H842" s="41"/>
      <c r="I842" s="234"/>
      <c r="J842" s="41"/>
      <c r="K842" s="41"/>
      <c r="L842" s="45"/>
      <c r="M842" s="235"/>
      <c r="N842" s="236"/>
      <c r="O842" s="92"/>
      <c r="P842" s="92"/>
      <c r="Q842" s="92"/>
      <c r="R842" s="92"/>
      <c r="S842" s="92"/>
      <c r="T842" s="93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T842" s="18" t="s">
        <v>168</v>
      </c>
      <c r="AU842" s="18" t="s">
        <v>166</v>
      </c>
    </row>
    <row r="843" s="2" customFormat="1" ht="36" customHeight="1">
      <c r="A843" s="39"/>
      <c r="B843" s="40"/>
      <c r="C843" s="219" t="s">
        <v>703</v>
      </c>
      <c r="D843" s="219" t="s">
        <v>160</v>
      </c>
      <c r="E843" s="220" t="s">
        <v>704</v>
      </c>
      <c r="F843" s="221" t="s">
        <v>705</v>
      </c>
      <c r="G843" s="222" t="s">
        <v>163</v>
      </c>
      <c r="H843" s="223">
        <v>274.41000000000003</v>
      </c>
      <c r="I843" s="224"/>
      <c r="J843" s="225">
        <f>ROUND(I843*H843,2)</f>
        <v>0</v>
      </c>
      <c r="K843" s="221" t="s">
        <v>164</v>
      </c>
      <c r="L843" s="45"/>
      <c r="M843" s="226" t="s">
        <v>1</v>
      </c>
      <c r="N843" s="227" t="s">
        <v>40</v>
      </c>
      <c r="O843" s="92"/>
      <c r="P843" s="228">
        <f>O843*H843</f>
        <v>0</v>
      </c>
      <c r="Q843" s="228">
        <v>0</v>
      </c>
      <c r="R843" s="228">
        <f>Q843*H843</f>
        <v>0</v>
      </c>
      <c r="S843" s="228">
        <v>0</v>
      </c>
      <c r="T843" s="229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30" t="s">
        <v>165</v>
      </c>
      <c r="AT843" s="230" t="s">
        <v>160</v>
      </c>
      <c r="AU843" s="230" t="s">
        <v>166</v>
      </c>
      <c r="AY843" s="18" t="s">
        <v>156</v>
      </c>
      <c r="BE843" s="231">
        <f>IF(N843="základní",J843,0)</f>
        <v>0</v>
      </c>
      <c r="BF843" s="231">
        <f>IF(N843="snížená",J843,0)</f>
        <v>0</v>
      </c>
      <c r="BG843" s="231">
        <f>IF(N843="zákl. přenesená",J843,0)</f>
        <v>0</v>
      </c>
      <c r="BH843" s="231">
        <f>IF(N843="sníž. přenesená",J843,0)</f>
        <v>0</v>
      </c>
      <c r="BI843" s="231">
        <f>IF(N843="nulová",J843,0)</f>
        <v>0</v>
      </c>
      <c r="BJ843" s="18" t="s">
        <v>83</v>
      </c>
      <c r="BK843" s="231">
        <f>ROUND(I843*H843,2)</f>
        <v>0</v>
      </c>
      <c r="BL843" s="18" t="s">
        <v>165</v>
      </c>
      <c r="BM843" s="230" t="s">
        <v>706</v>
      </c>
    </row>
    <row r="844" s="2" customFormat="1">
      <c r="A844" s="39"/>
      <c r="B844" s="40"/>
      <c r="C844" s="41"/>
      <c r="D844" s="232" t="s">
        <v>168</v>
      </c>
      <c r="E844" s="41"/>
      <c r="F844" s="233" t="s">
        <v>707</v>
      </c>
      <c r="G844" s="41"/>
      <c r="H844" s="41"/>
      <c r="I844" s="234"/>
      <c r="J844" s="41"/>
      <c r="K844" s="41"/>
      <c r="L844" s="45"/>
      <c r="M844" s="235"/>
      <c r="N844" s="236"/>
      <c r="O844" s="92"/>
      <c r="P844" s="92"/>
      <c r="Q844" s="92"/>
      <c r="R844" s="92"/>
      <c r="S844" s="92"/>
      <c r="T844" s="93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T844" s="18" t="s">
        <v>168</v>
      </c>
      <c r="AU844" s="18" t="s">
        <v>166</v>
      </c>
    </row>
    <row r="845" s="13" customFormat="1">
      <c r="A845" s="13"/>
      <c r="B845" s="237"/>
      <c r="C845" s="238"/>
      <c r="D845" s="239" t="s">
        <v>170</v>
      </c>
      <c r="E845" s="240" t="s">
        <v>1</v>
      </c>
      <c r="F845" s="241" t="s">
        <v>171</v>
      </c>
      <c r="G845" s="238"/>
      <c r="H845" s="240" t="s">
        <v>1</v>
      </c>
      <c r="I845" s="242"/>
      <c r="J845" s="238"/>
      <c r="K845" s="238"/>
      <c r="L845" s="243"/>
      <c r="M845" s="244"/>
      <c r="N845" s="245"/>
      <c r="O845" s="245"/>
      <c r="P845" s="245"/>
      <c r="Q845" s="245"/>
      <c r="R845" s="245"/>
      <c r="S845" s="245"/>
      <c r="T845" s="246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7" t="s">
        <v>170</v>
      </c>
      <c r="AU845" s="247" t="s">
        <v>166</v>
      </c>
      <c r="AV845" s="13" t="s">
        <v>83</v>
      </c>
      <c r="AW845" s="13" t="s">
        <v>31</v>
      </c>
      <c r="AX845" s="13" t="s">
        <v>75</v>
      </c>
      <c r="AY845" s="247" t="s">
        <v>156</v>
      </c>
    </row>
    <row r="846" s="13" customFormat="1">
      <c r="A846" s="13"/>
      <c r="B846" s="237"/>
      <c r="C846" s="238"/>
      <c r="D846" s="239" t="s">
        <v>170</v>
      </c>
      <c r="E846" s="240" t="s">
        <v>1</v>
      </c>
      <c r="F846" s="241" t="s">
        <v>172</v>
      </c>
      <c r="G846" s="238"/>
      <c r="H846" s="240" t="s">
        <v>1</v>
      </c>
      <c r="I846" s="242"/>
      <c r="J846" s="238"/>
      <c r="K846" s="238"/>
      <c r="L846" s="243"/>
      <c r="M846" s="244"/>
      <c r="N846" s="245"/>
      <c r="O846" s="245"/>
      <c r="P846" s="245"/>
      <c r="Q846" s="245"/>
      <c r="R846" s="245"/>
      <c r="S846" s="245"/>
      <c r="T846" s="246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7" t="s">
        <v>170</v>
      </c>
      <c r="AU846" s="247" t="s">
        <v>166</v>
      </c>
      <c r="AV846" s="13" t="s">
        <v>83</v>
      </c>
      <c r="AW846" s="13" t="s">
        <v>31</v>
      </c>
      <c r="AX846" s="13" t="s">
        <v>75</v>
      </c>
      <c r="AY846" s="247" t="s">
        <v>156</v>
      </c>
    </row>
    <row r="847" s="13" customFormat="1">
      <c r="A847" s="13"/>
      <c r="B847" s="237"/>
      <c r="C847" s="238"/>
      <c r="D847" s="239" t="s">
        <v>170</v>
      </c>
      <c r="E847" s="240" t="s">
        <v>1</v>
      </c>
      <c r="F847" s="241" t="s">
        <v>173</v>
      </c>
      <c r="G847" s="238"/>
      <c r="H847" s="240" t="s">
        <v>1</v>
      </c>
      <c r="I847" s="242"/>
      <c r="J847" s="238"/>
      <c r="K847" s="238"/>
      <c r="L847" s="243"/>
      <c r="M847" s="244"/>
      <c r="N847" s="245"/>
      <c r="O847" s="245"/>
      <c r="P847" s="245"/>
      <c r="Q847" s="245"/>
      <c r="R847" s="245"/>
      <c r="S847" s="245"/>
      <c r="T847" s="246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7" t="s">
        <v>170</v>
      </c>
      <c r="AU847" s="247" t="s">
        <v>166</v>
      </c>
      <c r="AV847" s="13" t="s">
        <v>83</v>
      </c>
      <c r="AW847" s="13" t="s">
        <v>31</v>
      </c>
      <c r="AX847" s="13" t="s">
        <v>75</v>
      </c>
      <c r="AY847" s="247" t="s">
        <v>156</v>
      </c>
    </row>
    <row r="848" s="13" customFormat="1">
      <c r="A848" s="13"/>
      <c r="B848" s="237"/>
      <c r="C848" s="238"/>
      <c r="D848" s="239" t="s">
        <v>170</v>
      </c>
      <c r="E848" s="240" t="s">
        <v>1</v>
      </c>
      <c r="F848" s="241" t="s">
        <v>708</v>
      </c>
      <c r="G848" s="238"/>
      <c r="H848" s="240" t="s">
        <v>1</v>
      </c>
      <c r="I848" s="242"/>
      <c r="J848" s="238"/>
      <c r="K848" s="238"/>
      <c r="L848" s="243"/>
      <c r="M848" s="244"/>
      <c r="N848" s="245"/>
      <c r="O848" s="245"/>
      <c r="P848" s="245"/>
      <c r="Q848" s="245"/>
      <c r="R848" s="245"/>
      <c r="S848" s="245"/>
      <c r="T848" s="246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7" t="s">
        <v>170</v>
      </c>
      <c r="AU848" s="247" t="s">
        <v>166</v>
      </c>
      <c r="AV848" s="13" t="s">
        <v>83</v>
      </c>
      <c r="AW848" s="13" t="s">
        <v>31</v>
      </c>
      <c r="AX848" s="13" t="s">
        <v>75</v>
      </c>
      <c r="AY848" s="247" t="s">
        <v>156</v>
      </c>
    </row>
    <row r="849" s="14" customFormat="1">
      <c r="A849" s="14"/>
      <c r="B849" s="248"/>
      <c r="C849" s="249"/>
      <c r="D849" s="239" t="s">
        <v>170</v>
      </c>
      <c r="E849" s="250" t="s">
        <v>1</v>
      </c>
      <c r="F849" s="251" t="s">
        <v>175</v>
      </c>
      <c r="G849" s="249"/>
      <c r="H849" s="252">
        <v>114.83</v>
      </c>
      <c r="I849" s="253"/>
      <c r="J849" s="249"/>
      <c r="K849" s="249"/>
      <c r="L849" s="254"/>
      <c r="M849" s="255"/>
      <c r="N849" s="256"/>
      <c r="O849" s="256"/>
      <c r="P849" s="256"/>
      <c r="Q849" s="256"/>
      <c r="R849" s="256"/>
      <c r="S849" s="256"/>
      <c r="T849" s="257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8" t="s">
        <v>170</v>
      </c>
      <c r="AU849" s="258" t="s">
        <v>166</v>
      </c>
      <c r="AV849" s="14" t="s">
        <v>85</v>
      </c>
      <c r="AW849" s="14" t="s">
        <v>31</v>
      </c>
      <c r="AX849" s="14" t="s">
        <v>75</v>
      </c>
      <c r="AY849" s="258" t="s">
        <v>156</v>
      </c>
    </row>
    <row r="850" s="14" customFormat="1">
      <c r="A850" s="14"/>
      <c r="B850" s="248"/>
      <c r="C850" s="249"/>
      <c r="D850" s="239" t="s">
        <v>170</v>
      </c>
      <c r="E850" s="250" t="s">
        <v>1</v>
      </c>
      <c r="F850" s="251" t="s">
        <v>605</v>
      </c>
      <c r="G850" s="249"/>
      <c r="H850" s="252">
        <v>58.520000000000003</v>
      </c>
      <c r="I850" s="253"/>
      <c r="J850" s="249"/>
      <c r="K850" s="249"/>
      <c r="L850" s="254"/>
      <c r="M850" s="255"/>
      <c r="N850" s="256"/>
      <c r="O850" s="256"/>
      <c r="P850" s="256"/>
      <c r="Q850" s="256"/>
      <c r="R850" s="256"/>
      <c r="S850" s="256"/>
      <c r="T850" s="257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8" t="s">
        <v>170</v>
      </c>
      <c r="AU850" s="258" t="s">
        <v>166</v>
      </c>
      <c r="AV850" s="14" t="s">
        <v>85</v>
      </c>
      <c r="AW850" s="14" t="s">
        <v>31</v>
      </c>
      <c r="AX850" s="14" t="s">
        <v>75</v>
      </c>
      <c r="AY850" s="258" t="s">
        <v>156</v>
      </c>
    </row>
    <row r="851" s="14" customFormat="1">
      <c r="A851" s="14"/>
      <c r="B851" s="248"/>
      <c r="C851" s="249"/>
      <c r="D851" s="239" t="s">
        <v>170</v>
      </c>
      <c r="E851" s="250" t="s">
        <v>1</v>
      </c>
      <c r="F851" s="251" t="s">
        <v>606</v>
      </c>
      <c r="G851" s="249"/>
      <c r="H851" s="252">
        <v>58.520000000000003</v>
      </c>
      <c r="I851" s="253"/>
      <c r="J851" s="249"/>
      <c r="K851" s="249"/>
      <c r="L851" s="254"/>
      <c r="M851" s="255"/>
      <c r="N851" s="256"/>
      <c r="O851" s="256"/>
      <c r="P851" s="256"/>
      <c r="Q851" s="256"/>
      <c r="R851" s="256"/>
      <c r="S851" s="256"/>
      <c r="T851" s="257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8" t="s">
        <v>170</v>
      </c>
      <c r="AU851" s="258" t="s">
        <v>166</v>
      </c>
      <c r="AV851" s="14" t="s">
        <v>85</v>
      </c>
      <c r="AW851" s="14" t="s">
        <v>31</v>
      </c>
      <c r="AX851" s="14" t="s">
        <v>75</v>
      </c>
      <c r="AY851" s="258" t="s">
        <v>156</v>
      </c>
    </row>
    <row r="852" s="14" customFormat="1">
      <c r="A852" s="14"/>
      <c r="B852" s="248"/>
      <c r="C852" s="249"/>
      <c r="D852" s="239" t="s">
        <v>170</v>
      </c>
      <c r="E852" s="250" t="s">
        <v>1</v>
      </c>
      <c r="F852" s="251" t="s">
        <v>607</v>
      </c>
      <c r="G852" s="249"/>
      <c r="H852" s="252">
        <v>42.539999999999999</v>
      </c>
      <c r="I852" s="253"/>
      <c r="J852" s="249"/>
      <c r="K852" s="249"/>
      <c r="L852" s="254"/>
      <c r="M852" s="255"/>
      <c r="N852" s="256"/>
      <c r="O852" s="256"/>
      <c r="P852" s="256"/>
      <c r="Q852" s="256"/>
      <c r="R852" s="256"/>
      <c r="S852" s="256"/>
      <c r="T852" s="257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8" t="s">
        <v>170</v>
      </c>
      <c r="AU852" s="258" t="s">
        <v>166</v>
      </c>
      <c r="AV852" s="14" t="s">
        <v>85</v>
      </c>
      <c r="AW852" s="14" t="s">
        <v>31</v>
      </c>
      <c r="AX852" s="14" t="s">
        <v>75</v>
      </c>
      <c r="AY852" s="258" t="s">
        <v>156</v>
      </c>
    </row>
    <row r="853" s="15" customFormat="1">
      <c r="A853" s="15"/>
      <c r="B853" s="259"/>
      <c r="C853" s="260"/>
      <c r="D853" s="239" t="s">
        <v>170</v>
      </c>
      <c r="E853" s="261" t="s">
        <v>1</v>
      </c>
      <c r="F853" s="262" t="s">
        <v>176</v>
      </c>
      <c r="G853" s="260"/>
      <c r="H853" s="263">
        <v>274.41000000000003</v>
      </c>
      <c r="I853" s="264"/>
      <c r="J853" s="260"/>
      <c r="K853" s="260"/>
      <c r="L853" s="265"/>
      <c r="M853" s="266"/>
      <c r="N853" s="267"/>
      <c r="O853" s="267"/>
      <c r="P853" s="267"/>
      <c r="Q853" s="267"/>
      <c r="R853" s="267"/>
      <c r="S853" s="267"/>
      <c r="T853" s="268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69" t="s">
        <v>170</v>
      </c>
      <c r="AU853" s="269" t="s">
        <v>166</v>
      </c>
      <c r="AV853" s="15" t="s">
        <v>165</v>
      </c>
      <c r="AW853" s="15" t="s">
        <v>31</v>
      </c>
      <c r="AX853" s="15" t="s">
        <v>83</v>
      </c>
      <c r="AY853" s="269" t="s">
        <v>156</v>
      </c>
    </row>
    <row r="854" s="2" customFormat="1" ht="55.2" customHeight="1">
      <c r="A854" s="39"/>
      <c r="B854" s="40"/>
      <c r="C854" s="219" t="s">
        <v>709</v>
      </c>
      <c r="D854" s="219" t="s">
        <v>160</v>
      </c>
      <c r="E854" s="220" t="s">
        <v>710</v>
      </c>
      <c r="F854" s="221" t="s">
        <v>711</v>
      </c>
      <c r="G854" s="222" t="s">
        <v>712</v>
      </c>
      <c r="H854" s="223">
        <v>2</v>
      </c>
      <c r="I854" s="224"/>
      <c r="J854" s="225">
        <f>ROUND(I854*H854,2)</f>
        <v>0</v>
      </c>
      <c r="K854" s="221" t="s">
        <v>164</v>
      </c>
      <c r="L854" s="45"/>
      <c r="M854" s="226" t="s">
        <v>1</v>
      </c>
      <c r="N854" s="227" t="s">
        <v>40</v>
      </c>
      <c r="O854" s="92"/>
      <c r="P854" s="228">
        <f>O854*H854</f>
        <v>0</v>
      </c>
      <c r="Q854" s="228">
        <v>0</v>
      </c>
      <c r="R854" s="228">
        <f>Q854*H854</f>
        <v>0</v>
      </c>
      <c r="S854" s="228">
        <v>0</v>
      </c>
      <c r="T854" s="229">
        <f>S854*H854</f>
        <v>0</v>
      </c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R854" s="230" t="s">
        <v>165</v>
      </c>
      <c r="AT854" s="230" t="s">
        <v>160</v>
      </c>
      <c r="AU854" s="230" t="s">
        <v>166</v>
      </c>
      <c r="AY854" s="18" t="s">
        <v>156</v>
      </c>
      <c r="BE854" s="231">
        <f>IF(N854="základní",J854,0)</f>
        <v>0</v>
      </c>
      <c r="BF854" s="231">
        <f>IF(N854="snížená",J854,0)</f>
        <v>0</v>
      </c>
      <c r="BG854" s="231">
        <f>IF(N854="zákl. přenesená",J854,0)</f>
        <v>0</v>
      </c>
      <c r="BH854" s="231">
        <f>IF(N854="sníž. přenesená",J854,0)</f>
        <v>0</v>
      </c>
      <c r="BI854" s="231">
        <f>IF(N854="nulová",J854,0)</f>
        <v>0</v>
      </c>
      <c r="BJ854" s="18" t="s">
        <v>83</v>
      </c>
      <c r="BK854" s="231">
        <f>ROUND(I854*H854,2)</f>
        <v>0</v>
      </c>
      <c r="BL854" s="18" t="s">
        <v>165</v>
      </c>
      <c r="BM854" s="230" t="s">
        <v>713</v>
      </c>
    </row>
    <row r="855" s="2" customFormat="1">
      <c r="A855" s="39"/>
      <c r="B855" s="40"/>
      <c r="C855" s="41"/>
      <c r="D855" s="232" t="s">
        <v>168</v>
      </c>
      <c r="E855" s="41"/>
      <c r="F855" s="233" t="s">
        <v>714</v>
      </c>
      <c r="G855" s="41"/>
      <c r="H855" s="41"/>
      <c r="I855" s="234"/>
      <c r="J855" s="41"/>
      <c r="K855" s="41"/>
      <c r="L855" s="45"/>
      <c r="M855" s="235"/>
      <c r="N855" s="236"/>
      <c r="O855" s="92"/>
      <c r="P855" s="92"/>
      <c r="Q855" s="92"/>
      <c r="R855" s="92"/>
      <c r="S855" s="92"/>
      <c r="T855" s="93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T855" s="18" t="s">
        <v>168</v>
      </c>
      <c r="AU855" s="18" t="s">
        <v>166</v>
      </c>
    </row>
    <row r="856" s="14" customFormat="1">
      <c r="A856" s="14"/>
      <c r="B856" s="248"/>
      <c r="C856" s="249"/>
      <c r="D856" s="239" t="s">
        <v>170</v>
      </c>
      <c r="E856" s="250" t="s">
        <v>1</v>
      </c>
      <c r="F856" s="251" t="s">
        <v>85</v>
      </c>
      <c r="G856" s="249"/>
      <c r="H856" s="252">
        <v>2</v>
      </c>
      <c r="I856" s="253"/>
      <c r="J856" s="249"/>
      <c r="K856" s="249"/>
      <c r="L856" s="254"/>
      <c r="M856" s="255"/>
      <c r="N856" s="256"/>
      <c r="O856" s="256"/>
      <c r="P856" s="256"/>
      <c r="Q856" s="256"/>
      <c r="R856" s="256"/>
      <c r="S856" s="256"/>
      <c r="T856" s="257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8" t="s">
        <v>170</v>
      </c>
      <c r="AU856" s="258" t="s">
        <v>166</v>
      </c>
      <c r="AV856" s="14" t="s">
        <v>85</v>
      </c>
      <c r="AW856" s="14" t="s">
        <v>31</v>
      </c>
      <c r="AX856" s="14" t="s">
        <v>83</v>
      </c>
      <c r="AY856" s="258" t="s">
        <v>156</v>
      </c>
    </row>
    <row r="857" s="2" customFormat="1" ht="16.5" customHeight="1">
      <c r="A857" s="39"/>
      <c r="B857" s="40"/>
      <c r="C857" s="219" t="s">
        <v>715</v>
      </c>
      <c r="D857" s="219" t="s">
        <v>160</v>
      </c>
      <c r="E857" s="220" t="s">
        <v>716</v>
      </c>
      <c r="F857" s="221" t="s">
        <v>717</v>
      </c>
      <c r="G857" s="222" t="s">
        <v>358</v>
      </c>
      <c r="H857" s="223">
        <v>3</v>
      </c>
      <c r="I857" s="224"/>
      <c r="J857" s="225">
        <f>ROUND(I857*H857,2)</f>
        <v>0</v>
      </c>
      <c r="K857" s="221" t="s">
        <v>164</v>
      </c>
      <c r="L857" s="45"/>
      <c r="M857" s="226" t="s">
        <v>1</v>
      </c>
      <c r="N857" s="227" t="s">
        <v>40</v>
      </c>
      <c r="O857" s="92"/>
      <c r="P857" s="228">
        <f>O857*H857</f>
        <v>0</v>
      </c>
      <c r="Q857" s="228">
        <v>0</v>
      </c>
      <c r="R857" s="228">
        <f>Q857*H857</f>
        <v>0</v>
      </c>
      <c r="S857" s="228">
        <v>0</v>
      </c>
      <c r="T857" s="229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0" t="s">
        <v>165</v>
      </c>
      <c r="AT857" s="230" t="s">
        <v>160</v>
      </c>
      <c r="AU857" s="230" t="s">
        <v>166</v>
      </c>
      <c r="AY857" s="18" t="s">
        <v>156</v>
      </c>
      <c r="BE857" s="231">
        <f>IF(N857="základní",J857,0)</f>
        <v>0</v>
      </c>
      <c r="BF857" s="231">
        <f>IF(N857="snížená",J857,0)</f>
        <v>0</v>
      </c>
      <c r="BG857" s="231">
        <f>IF(N857="zákl. přenesená",J857,0)</f>
        <v>0</v>
      </c>
      <c r="BH857" s="231">
        <f>IF(N857="sníž. přenesená",J857,0)</f>
        <v>0</v>
      </c>
      <c r="BI857" s="231">
        <f>IF(N857="nulová",J857,0)</f>
        <v>0</v>
      </c>
      <c r="BJ857" s="18" t="s">
        <v>83</v>
      </c>
      <c r="BK857" s="231">
        <f>ROUND(I857*H857,2)</f>
        <v>0</v>
      </c>
      <c r="BL857" s="18" t="s">
        <v>165</v>
      </c>
      <c r="BM857" s="230" t="s">
        <v>718</v>
      </c>
    </row>
    <row r="858" s="2" customFormat="1">
      <c r="A858" s="39"/>
      <c r="B858" s="40"/>
      <c r="C858" s="41"/>
      <c r="D858" s="232" t="s">
        <v>168</v>
      </c>
      <c r="E858" s="41"/>
      <c r="F858" s="233" t="s">
        <v>719</v>
      </c>
      <c r="G858" s="41"/>
      <c r="H858" s="41"/>
      <c r="I858" s="234"/>
      <c r="J858" s="41"/>
      <c r="K858" s="41"/>
      <c r="L858" s="45"/>
      <c r="M858" s="235"/>
      <c r="N858" s="236"/>
      <c r="O858" s="92"/>
      <c r="P858" s="92"/>
      <c r="Q858" s="92"/>
      <c r="R858" s="92"/>
      <c r="S858" s="92"/>
      <c r="T858" s="93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T858" s="18" t="s">
        <v>168</v>
      </c>
      <c r="AU858" s="18" t="s">
        <v>166</v>
      </c>
    </row>
    <row r="859" s="13" customFormat="1">
      <c r="A859" s="13"/>
      <c r="B859" s="237"/>
      <c r="C859" s="238"/>
      <c r="D859" s="239" t="s">
        <v>170</v>
      </c>
      <c r="E859" s="240" t="s">
        <v>1</v>
      </c>
      <c r="F859" s="241" t="s">
        <v>171</v>
      </c>
      <c r="G859" s="238"/>
      <c r="H859" s="240" t="s">
        <v>1</v>
      </c>
      <c r="I859" s="242"/>
      <c r="J859" s="238"/>
      <c r="K859" s="238"/>
      <c r="L859" s="243"/>
      <c r="M859" s="244"/>
      <c r="N859" s="245"/>
      <c r="O859" s="245"/>
      <c r="P859" s="245"/>
      <c r="Q859" s="245"/>
      <c r="R859" s="245"/>
      <c r="S859" s="245"/>
      <c r="T859" s="246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7" t="s">
        <v>170</v>
      </c>
      <c r="AU859" s="247" t="s">
        <v>166</v>
      </c>
      <c r="AV859" s="13" t="s">
        <v>83</v>
      </c>
      <c r="AW859" s="13" t="s">
        <v>31</v>
      </c>
      <c r="AX859" s="13" t="s">
        <v>75</v>
      </c>
      <c r="AY859" s="247" t="s">
        <v>156</v>
      </c>
    </row>
    <row r="860" s="13" customFormat="1">
      <c r="A860" s="13"/>
      <c r="B860" s="237"/>
      <c r="C860" s="238"/>
      <c r="D860" s="239" t="s">
        <v>170</v>
      </c>
      <c r="E860" s="240" t="s">
        <v>1</v>
      </c>
      <c r="F860" s="241" t="s">
        <v>172</v>
      </c>
      <c r="G860" s="238"/>
      <c r="H860" s="240" t="s">
        <v>1</v>
      </c>
      <c r="I860" s="242"/>
      <c r="J860" s="238"/>
      <c r="K860" s="238"/>
      <c r="L860" s="243"/>
      <c r="M860" s="244"/>
      <c r="N860" s="245"/>
      <c r="O860" s="245"/>
      <c r="P860" s="245"/>
      <c r="Q860" s="245"/>
      <c r="R860" s="245"/>
      <c r="S860" s="245"/>
      <c r="T860" s="246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7" t="s">
        <v>170</v>
      </c>
      <c r="AU860" s="247" t="s">
        <v>166</v>
      </c>
      <c r="AV860" s="13" t="s">
        <v>83</v>
      </c>
      <c r="AW860" s="13" t="s">
        <v>31</v>
      </c>
      <c r="AX860" s="13" t="s">
        <v>75</v>
      </c>
      <c r="AY860" s="247" t="s">
        <v>156</v>
      </c>
    </row>
    <row r="861" s="13" customFormat="1">
      <c r="A861" s="13"/>
      <c r="B861" s="237"/>
      <c r="C861" s="238"/>
      <c r="D861" s="239" t="s">
        <v>170</v>
      </c>
      <c r="E861" s="240" t="s">
        <v>1</v>
      </c>
      <c r="F861" s="241" t="s">
        <v>173</v>
      </c>
      <c r="G861" s="238"/>
      <c r="H861" s="240" t="s">
        <v>1</v>
      </c>
      <c r="I861" s="242"/>
      <c r="J861" s="238"/>
      <c r="K861" s="238"/>
      <c r="L861" s="243"/>
      <c r="M861" s="244"/>
      <c r="N861" s="245"/>
      <c r="O861" s="245"/>
      <c r="P861" s="245"/>
      <c r="Q861" s="245"/>
      <c r="R861" s="245"/>
      <c r="S861" s="245"/>
      <c r="T861" s="246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7" t="s">
        <v>170</v>
      </c>
      <c r="AU861" s="247" t="s">
        <v>166</v>
      </c>
      <c r="AV861" s="13" t="s">
        <v>83</v>
      </c>
      <c r="AW861" s="13" t="s">
        <v>31</v>
      </c>
      <c r="AX861" s="13" t="s">
        <v>75</v>
      </c>
      <c r="AY861" s="247" t="s">
        <v>156</v>
      </c>
    </row>
    <row r="862" s="14" customFormat="1">
      <c r="A862" s="14"/>
      <c r="B862" s="248"/>
      <c r="C862" s="249"/>
      <c r="D862" s="239" t="s">
        <v>170</v>
      </c>
      <c r="E862" s="250" t="s">
        <v>1</v>
      </c>
      <c r="F862" s="251" t="s">
        <v>720</v>
      </c>
      <c r="G862" s="249"/>
      <c r="H862" s="252">
        <v>3</v>
      </c>
      <c r="I862" s="253"/>
      <c r="J862" s="249"/>
      <c r="K862" s="249"/>
      <c r="L862" s="254"/>
      <c r="M862" s="255"/>
      <c r="N862" s="256"/>
      <c r="O862" s="256"/>
      <c r="P862" s="256"/>
      <c r="Q862" s="256"/>
      <c r="R862" s="256"/>
      <c r="S862" s="256"/>
      <c r="T862" s="257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58" t="s">
        <v>170</v>
      </c>
      <c r="AU862" s="258" t="s">
        <v>166</v>
      </c>
      <c r="AV862" s="14" t="s">
        <v>85</v>
      </c>
      <c r="AW862" s="14" t="s">
        <v>31</v>
      </c>
      <c r="AX862" s="14" t="s">
        <v>83</v>
      </c>
      <c r="AY862" s="258" t="s">
        <v>156</v>
      </c>
    </row>
    <row r="863" s="2" customFormat="1" ht="26.4" customHeight="1">
      <c r="A863" s="39"/>
      <c r="B863" s="40"/>
      <c r="C863" s="219" t="s">
        <v>721</v>
      </c>
      <c r="D863" s="219" t="s">
        <v>160</v>
      </c>
      <c r="E863" s="220" t="s">
        <v>722</v>
      </c>
      <c r="F863" s="221" t="s">
        <v>723</v>
      </c>
      <c r="G863" s="222" t="s">
        <v>358</v>
      </c>
      <c r="H863" s="223">
        <v>270</v>
      </c>
      <c r="I863" s="224"/>
      <c r="J863" s="225">
        <f>ROUND(I863*H863,2)</f>
        <v>0</v>
      </c>
      <c r="K863" s="221" t="s">
        <v>164</v>
      </c>
      <c r="L863" s="45"/>
      <c r="M863" s="226" t="s">
        <v>1</v>
      </c>
      <c r="N863" s="227" t="s">
        <v>40</v>
      </c>
      <c r="O863" s="92"/>
      <c r="P863" s="228">
        <f>O863*H863</f>
        <v>0</v>
      </c>
      <c r="Q863" s="228">
        <v>0</v>
      </c>
      <c r="R863" s="228">
        <f>Q863*H863</f>
        <v>0</v>
      </c>
      <c r="S863" s="228">
        <v>0</v>
      </c>
      <c r="T863" s="229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30" t="s">
        <v>165</v>
      </c>
      <c r="AT863" s="230" t="s">
        <v>160</v>
      </c>
      <c r="AU863" s="230" t="s">
        <v>166</v>
      </c>
      <c r="AY863" s="18" t="s">
        <v>156</v>
      </c>
      <c r="BE863" s="231">
        <f>IF(N863="základní",J863,0)</f>
        <v>0</v>
      </c>
      <c r="BF863" s="231">
        <f>IF(N863="snížená",J863,0)</f>
        <v>0</v>
      </c>
      <c r="BG863" s="231">
        <f>IF(N863="zákl. přenesená",J863,0)</f>
        <v>0</v>
      </c>
      <c r="BH863" s="231">
        <f>IF(N863="sníž. přenesená",J863,0)</f>
        <v>0</v>
      </c>
      <c r="BI863" s="231">
        <f>IF(N863="nulová",J863,0)</f>
        <v>0</v>
      </c>
      <c r="BJ863" s="18" t="s">
        <v>83</v>
      </c>
      <c r="BK863" s="231">
        <f>ROUND(I863*H863,2)</f>
        <v>0</v>
      </c>
      <c r="BL863" s="18" t="s">
        <v>165</v>
      </c>
      <c r="BM863" s="230" t="s">
        <v>724</v>
      </c>
    </row>
    <row r="864" s="2" customFormat="1">
      <c r="A864" s="39"/>
      <c r="B864" s="40"/>
      <c r="C864" s="41"/>
      <c r="D864" s="232" t="s">
        <v>168</v>
      </c>
      <c r="E864" s="41"/>
      <c r="F864" s="233" t="s">
        <v>725</v>
      </c>
      <c r="G864" s="41"/>
      <c r="H864" s="41"/>
      <c r="I864" s="234"/>
      <c r="J864" s="41"/>
      <c r="K864" s="41"/>
      <c r="L864" s="45"/>
      <c r="M864" s="235"/>
      <c r="N864" s="236"/>
      <c r="O864" s="92"/>
      <c r="P864" s="92"/>
      <c r="Q864" s="92"/>
      <c r="R864" s="92"/>
      <c r="S864" s="92"/>
      <c r="T864" s="93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18" t="s">
        <v>168</v>
      </c>
      <c r="AU864" s="18" t="s">
        <v>166</v>
      </c>
    </row>
    <row r="865" s="13" customFormat="1">
      <c r="A865" s="13"/>
      <c r="B865" s="237"/>
      <c r="C865" s="238"/>
      <c r="D865" s="239" t="s">
        <v>170</v>
      </c>
      <c r="E865" s="240" t="s">
        <v>1</v>
      </c>
      <c r="F865" s="241" t="s">
        <v>171</v>
      </c>
      <c r="G865" s="238"/>
      <c r="H865" s="240" t="s">
        <v>1</v>
      </c>
      <c r="I865" s="242"/>
      <c r="J865" s="238"/>
      <c r="K865" s="238"/>
      <c r="L865" s="243"/>
      <c r="M865" s="244"/>
      <c r="N865" s="245"/>
      <c r="O865" s="245"/>
      <c r="P865" s="245"/>
      <c r="Q865" s="245"/>
      <c r="R865" s="245"/>
      <c r="S865" s="245"/>
      <c r="T865" s="246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7" t="s">
        <v>170</v>
      </c>
      <c r="AU865" s="247" t="s">
        <v>166</v>
      </c>
      <c r="AV865" s="13" t="s">
        <v>83</v>
      </c>
      <c r="AW865" s="13" t="s">
        <v>31</v>
      </c>
      <c r="AX865" s="13" t="s">
        <v>75</v>
      </c>
      <c r="AY865" s="247" t="s">
        <v>156</v>
      </c>
    </row>
    <row r="866" s="13" customFormat="1">
      <c r="A866" s="13"/>
      <c r="B866" s="237"/>
      <c r="C866" s="238"/>
      <c r="D866" s="239" t="s">
        <v>170</v>
      </c>
      <c r="E866" s="240" t="s">
        <v>1</v>
      </c>
      <c r="F866" s="241" t="s">
        <v>172</v>
      </c>
      <c r="G866" s="238"/>
      <c r="H866" s="240" t="s">
        <v>1</v>
      </c>
      <c r="I866" s="242"/>
      <c r="J866" s="238"/>
      <c r="K866" s="238"/>
      <c r="L866" s="243"/>
      <c r="M866" s="244"/>
      <c r="N866" s="245"/>
      <c r="O866" s="245"/>
      <c r="P866" s="245"/>
      <c r="Q866" s="245"/>
      <c r="R866" s="245"/>
      <c r="S866" s="245"/>
      <c r="T866" s="246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7" t="s">
        <v>170</v>
      </c>
      <c r="AU866" s="247" t="s">
        <v>166</v>
      </c>
      <c r="AV866" s="13" t="s">
        <v>83</v>
      </c>
      <c r="AW866" s="13" t="s">
        <v>31</v>
      </c>
      <c r="AX866" s="13" t="s">
        <v>75</v>
      </c>
      <c r="AY866" s="247" t="s">
        <v>156</v>
      </c>
    </row>
    <row r="867" s="13" customFormat="1">
      <c r="A867" s="13"/>
      <c r="B867" s="237"/>
      <c r="C867" s="238"/>
      <c r="D867" s="239" t="s">
        <v>170</v>
      </c>
      <c r="E867" s="240" t="s">
        <v>1</v>
      </c>
      <c r="F867" s="241" t="s">
        <v>173</v>
      </c>
      <c r="G867" s="238"/>
      <c r="H867" s="240" t="s">
        <v>1</v>
      </c>
      <c r="I867" s="242"/>
      <c r="J867" s="238"/>
      <c r="K867" s="238"/>
      <c r="L867" s="243"/>
      <c r="M867" s="244"/>
      <c r="N867" s="245"/>
      <c r="O867" s="245"/>
      <c r="P867" s="245"/>
      <c r="Q867" s="245"/>
      <c r="R867" s="245"/>
      <c r="S867" s="245"/>
      <c r="T867" s="246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7" t="s">
        <v>170</v>
      </c>
      <c r="AU867" s="247" t="s">
        <v>166</v>
      </c>
      <c r="AV867" s="13" t="s">
        <v>83</v>
      </c>
      <c r="AW867" s="13" t="s">
        <v>31</v>
      </c>
      <c r="AX867" s="13" t="s">
        <v>75</v>
      </c>
      <c r="AY867" s="247" t="s">
        <v>156</v>
      </c>
    </row>
    <row r="868" s="14" customFormat="1">
      <c r="A868" s="14"/>
      <c r="B868" s="248"/>
      <c r="C868" s="249"/>
      <c r="D868" s="239" t="s">
        <v>170</v>
      </c>
      <c r="E868" s="250" t="s">
        <v>1</v>
      </c>
      <c r="F868" s="251" t="s">
        <v>720</v>
      </c>
      <c r="G868" s="249"/>
      <c r="H868" s="252">
        <v>3</v>
      </c>
      <c r="I868" s="253"/>
      <c r="J868" s="249"/>
      <c r="K868" s="249"/>
      <c r="L868" s="254"/>
      <c r="M868" s="255"/>
      <c r="N868" s="256"/>
      <c r="O868" s="256"/>
      <c r="P868" s="256"/>
      <c r="Q868" s="256"/>
      <c r="R868" s="256"/>
      <c r="S868" s="256"/>
      <c r="T868" s="257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58" t="s">
        <v>170</v>
      </c>
      <c r="AU868" s="258" t="s">
        <v>166</v>
      </c>
      <c r="AV868" s="14" t="s">
        <v>85</v>
      </c>
      <c r="AW868" s="14" t="s">
        <v>31</v>
      </c>
      <c r="AX868" s="14" t="s">
        <v>83</v>
      </c>
      <c r="AY868" s="258" t="s">
        <v>156</v>
      </c>
    </row>
    <row r="869" s="14" customFormat="1">
      <c r="A869" s="14"/>
      <c r="B869" s="248"/>
      <c r="C869" s="249"/>
      <c r="D869" s="239" t="s">
        <v>170</v>
      </c>
      <c r="E869" s="249"/>
      <c r="F869" s="251" t="s">
        <v>726</v>
      </c>
      <c r="G869" s="249"/>
      <c r="H869" s="252">
        <v>270</v>
      </c>
      <c r="I869" s="253"/>
      <c r="J869" s="249"/>
      <c r="K869" s="249"/>
      <c r="L869" s="254"/>
      <c r="M869" s="255"/>
      <c r="N869" s="256"/>
      <c r="O869" s="256"/>
      <c r="P869" s="256"/>
      <c r="Q869" s="256"/>
      <c r="R869" s="256"/>
      <c r="S869" s="256"/>
      <c r="T869" s="257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58" t="s">
        <v>170</v>
      </c>
      <c r="AU869" s="258" t="s">
        <v>166</v>
      </c>
      <c r="AV869" s="14" t="s">
        <v>85</v>
      </c>
      <c r="AW869" s="14" t="s">
        <v>4</v>
      </c>
      <c r="AX869" s="14" t="s">
        <v>83</v>
      </c>
      <c r="AY869" s="258" t="s">
        <v>156</v>
      </c>
    </row>
    <row r="870" s="2" customFormat="1" ht="16.5" customHeight="1">
      <c r="A870" s="39"/>
      <c r="B870" s="40"/>
      <c r="C870" s="219" t="s">
        <v>727</v>
      </c>
      <c r="D870" s="219" t="s">
        <v>160</v>
      </c>
      <c r="E870" s="220" t="s">
        <v>728</v>
      </c>
      <c r="F870" s="221" t="s">
        <v>729</v>
      </c>
      <c r="G870" s="222" t="s">
        <v>358</v>
      </c>
      <c r="H870" s="223">
        <v>3</v>
      </c>
      <c r="I870" s="224"/>
      <c r="J870" s="225">
        <f>ROUND(I870*H870,2)</f>
        <v>0</v>
      </c>
      <c r="K870" s="221" t="s">
        <v>164</v>
      </c>
      <c r="L870" s="45"/>
      <c r="M870" s="226" t="s">
        <v>1</v>
      </c>
      <c r="N870" s="227" t="s">
        <v>40</v>
      </c>
      <c r="O870" s="92"/>
      <c r="P870" s="228">
        <f>O870*H870</f>
        <v>0</v>
      </c>
      <c r="Q870" s="228">
        <v>0</v>
      </c>
      <c r="R870" s="228">
        <f>Q870*H870</f>
        <v>0</v>
      </c>
      <c r="S870" s="228">
        <v>0</v>
      </c>
      <c r="T870" s="229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30" t="s">
        <v>165</v>
      </c>
      <c r="AT870" s="230" t="s">
        <v>160</v>
      </c>
      <c r="AU870" s="230" t="s">
        <v>166</v>
      </c>
      <c r="AY870" s="18" t="s">
        <v>156</v>
      </c>
      <c r="BE870" s="231">
        <f>IF(N870="základní",J870,0)</f>
        <v>0</v>
      </c>
      <c r="BF870" s="231">
        <f>IF(N870="snížená",J870,0)</f>
        <v>0</v>
      </c>
      <c r="BG870" s="231">
        <f>IF(N870="zákl. přenesená",J870,0)</f>
        <v>0</v>
      </c>
      <c r="BH870" s="231">
        <f>IF(N870="sníž. přenesená",J870,0)</f>
        <v>0</v>
      </c>
      <c r="BI870" s="231">
        <f>IF(N870="nulová",J870,0)</f>
        <v>0</v>
      </c>
      <c r="BJ870" s="18" t="s">
        <v>83</v>
      </c>
      <c r="BK870" s="231">
        <f>ROUND(I870*H870,2)</f>
        <v>0</v>
      </c>
      <c r="BL870" s="18" t="s">
        <v>165</v>
      </c>
      <c r="BM870" s="230" t="s">
        <v>730</v>
      </c>
    </row>
    <row r="871" s="2" customFormat="1">
      <c r="A871" s="39"/>
      <c r="B871" s="40"/>
      <c r="C871" s="41"/>
      <c r="D871" s="232" t="s">
        <v>168</v>
      </c>
      <c r="E871" s="41"/>
      <c r="F871" s="233" t="s">
        <v>731</v>
      </c>
      <c r="G871" s="41"/>
      <c r="H871" s="41"/>
      <c r="I871" s="234"/>
      <c r="J871" s="41"/>
      <c r="K871" s="41"/>
      <c r="L871" s="45"/>
      <c r="M871" s="235"/>
      <c r="N871" s="236"/>
      <c r="O871" s="92"/>
      <c r="P871" s="92"/>
      <c r="Q871" s="92"/>
      <c r="R871" s="92"/>
      <c r="S871" s="92"/>
      <c r="T871" s="93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T871" s="18" t="s">
        <v>168</v>
      </c>
      <c r="AU871" s="18" t="s">
        <v>166</v>
      </c>
    </row>
    <row r="872" s="2" customFormat="1" ht="26.4" customHeight="1">
      <c r="A872" s="39"/>
      <c r="B872" s="40"/>
      <c r="C872" s="219" t="s">
        <v>732</v>
      </c>
      <c r="D872" s="219" t="s">
        <v>160</v>
      </c>
      <c r="E872" s="220" t="s">
        <v>733</v>
      </c>
      <c r="F872" s="221" t="s">
        <v>734</v>
      </c>
      <c r="G872" s="222" t="s">
        <v>163</v>
      </c>
      <c r="H872" s="223">
        <v>1607</v>
      </c>
      <c r="I872" s="224"/>
      <c r="J872" s="225">
        <f>ROUND(I872*H872,2)</f>
        <v>0</v>
      </c>
      <c r="K872" s="221" t="s">
        <v>164</v>
      </c>
      <c r="L872" s="45"/>
      <c r="M872" s="226" t="s">
        <v>1</v>
      </c>
      <c r="N872" s="227" t="s">
        <v>40</v>
      </c>
      <c r="O872" s="92"/>
      <c r="P872" s="228">
        <f>O872*H872</f>
        <v>0</v>
      </c>
      <c r="Q872" s="228">
        <v>0</v>
      </c>
      <c r="R872" s="228">
        <f>Q872*H872</f>
        <v>0</v>
      </c>
      <c r="S872" s="228">
        <v>0</v>
      </c>
      <c r="T872" s="229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30" t="s">
        <v>165</v>
      </c>
      <c r="AT872" s="230" t="s">
        <v>160</v>
      </c>
      <c r="AU872" s="230" t="s">
        <v>166</v>
      </c>
      <c r="AY872" s="18" t="s">
        <v>156</v>
      </c>
      <c r="BE872" s="231">
        <f>IF(N872="základní",J872,0)</f>
        <v>0</v>
      </c>
      <c r="BF872" s="231">
        <f>IF(N872="snížená",J872,0)</f>
        <v>0</v>
      </c>
      <c r="BG872" s="231">
        <f>IF(N872="zákl. přenesená",J872,0)</f>
        <v>0</v>
      </c>
      <c r="BH872" s="231">
        <f>IF(N872="sníž. přenesená",J872,0)</f>
        <v>0</v>
      </c>
      <c r="BI872" s="231">
        <f>IF(N872="nulová",J872,0)</f>
        <v>0</v>
      </c>
      <c r="BJ872" s="18" t="s">
        <v>83</v>
      </c>
      <c r="BK872" s="231">
        <f>ROUND(I872*H872,2)</f>
        <v>0</v>
      </c>
      <c r="BL872" s="18" t="s">
        <v>165</v>
      </c>
      <c r="BM872" s="230" t="s">
        <v>735</v>
      </c>
    </row>
    <row r="873" s="2" customFormat="1">
      <c r="A873" s="39"/>
      <c r="B873" s="40"/>
      <c r="C873" s="41"/>
      <c r="D873" s="232" t="s">
        <v>168</v>
      </c>
      <c r="E873" s="41"/>
      <c r="F873" s="233" t="s">
        <v>736</v>
      </c>
      <c r="G873" s="41"/>
      <c r="H873" s="41"/>
      <c r="I873" s="234"/>
      <c r="J873" s="41"/>
      <c r="K873" s="41"/>
      <c r="L873" s="45"/>
      <c r="M873" s="235"/>
      <c r="N873" s="236"/>
      <c r="O873" s="92"/>
      <c r="P873" s="92"/>
      <c r="Q873" s="92"/>
      <c r="R873" s="92"/>
      <c r="S873" s="92"/>
      <c r="T873" s="93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18" t="s">
        <v>168</v>
      </c>
      <c r="AU873" s="18" t="s">
        <v>166</v>
      </c>
    </row>
    <row r="874" s="14" customFormat="1">
      <c r="A874" s="14"/>
      <c r="B874" s="248"/>
      <c r="C874" s="249"/>
      <c r="D874" s="239" t="s">
        <v>170</v>
      </c>
      <c r="E874" s="250" t="s">
        <v>1</v>
      </c>
      <c r="F874" s="251" t="s">
        <v>737</v>
      </c>
      <c r="G874" s="249"/>
      <c r="H874" s="252">
        <v>1607</v>
      </c>
      <c r="I874" s="253"/>
      <c r="J874" s="249"/>
      <c r="K874" s="249"/>
      <c r="L874" s="254"/>
      <c r="M874" s="255"/>
      <c r="N874" s="256"/>
      <c r="O874" s="256"/>
      <c r="P874" s="256"/>
      <c r="Q874" s="256"/>
      <c r="R874" s="256"/>
      <c r="S874" s="256"/>
      <c r="T874" s="257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58" t="s">
        <v>170</v>
      </c>
      <c r="AU874" s="258" t="s">
        <v>166</v>
      </c>
      <c r="AV874" s="14" t="s">
        <v>85</v>
      </c>
      <c r="AW874" s="14" t="s">
        <v>31</v>
      </c>
      <c r="AX874" s="14" t="s">
        <v>83</v>
      </c>
      <c r="AY874" s="258" t="s">
        <v>156</v>
      </c>
    </row>
    <row r="875" s="2" customFormat="1" ht="26.4" customHeight="1">
      <c r="A875" s="39"/>
      <c r="B875" s="40"/>
      <c r="C875" s="219" t="s">
        <v>738</v>
      </c>
      <c r="D875" s="219" t="s">
        <v>160</v>
      </c>
      <c r="E875" s="220" t="s">
        <v>739</v>
      </c>
      <c r="F875" s="221" t="s">
        <v>740</v>
      </c>
      <c r="G875" s="222" t="s">
        <v>163</v>
      </c>
      <c r="H875" s="223">
        <v>6428</v>
      </c>
      <c r="I875" s="224"/>
      <c r="J875" s="225">
        <f>ROUND(I875*H875,2)</f>
        <v>0</v>
      </c>
      <c r="K875" s="221" t="s">
        <v>164</v>
      </c>
      <c r="L875" s="45"/>
      <c r="M875" s="226" t="s">
        <v>1</v>
      </c>
      <c r="N875" s="227" t="s">
        <v>40</v>
      </c>
      <c r="O875" s="92"/>
      <c r="P875" s="228">
        <f>O875*H875</f>
        <v>0</v>
      </c>
      <c r="Q875" s="228">
        <v>0</v>
      </c>
      <c r="R875" s="228">
        <f>Q875*H875</f>
        <v>0</v>
      </c>
      <c r="S875" s="228">
        <v>0</v>
      </c>
      <c r="T875" s="229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30" t="s">
        <v>165</v>
      </c>
      <c r="AT875" s="230" t="s">
        <v>160</v>
      </c>
      <c r="AU875" s="230" t="s">
        <v>166</v>
      </c>
      <c r="AY875" s="18" t="s">
        <v>156</v>
      </c>
      <c r="BE875" s="231">
        <f>IF(N875="základní",J875,0)</f>
        <v>0</v>
      </c>
      <c r="BF875" s="231">
        <f>IF(N875="snížená",J875,0)</f>
        <v>0</v>
      </c>
      <c r="BG875" s="231">
        <f>IF(N875="zákl. přenesená",J875,0)</f>
        <v>0</v>
      </c>
      <c r="BH875" s="231">
        <f>IF(N875="sníž. přenesená",J875,0)</f>
        <v>0</v>
      </c>
      <c r="BI875" s="231">
        <f>IF(N875="nulová",J875,0)</f>
        <v>0</v>
      </c>
      <c r="BJ875" s="18" t="s">
        <v>83</v>
      </c>
      <c r="BK875" s="231">
        <f>ROUND(I875*H875,2)</f>
        <v>0</v>
      </c>
      <c r="BL875" s="18" t="s">
        <v>165</v>
      </c>
      <c r="BM875" s="230" t="s">
        <v>741</v>
      </c>
    </row>
    <row r="876" s="2" customFormat="1">
      <c r="A876" s="39"/>
      <c r="B876" s="40"/>
      <c r="C876" s="41"/>
      <c r="D876" s="232" t="s">
        <v>168</v>
      </c>
      <c r="E876" s="41"/>
      <c r="F876" s="233" t="s">
        <v>742</v>
      </c>
      <c r="G876" s="41"/>
      <c r="H876" s="41"/>
      <c r="I876" s="234"/>
      <c r="J876" s="41"/>
      <c r="K876" s="41"/>
      <c r="L876" s="45"/>
      <c r="M876" s="235"/>
      <c r="N876" s="236"/>
      <c r="O876" s="92"/>
      <c r="P876" s="92"/>
      <c r="Q876" s="92"/>
      <c r="R876" s="92"/>
      <c r="S876" s="92"/>
      <c r="T876" s="93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T876" s="18" t="s">
        <v>168</v>
      </c>
      <c r="AU876" s="18" t="s">
        <v>166</v>
      </c>
    </row>
    <row r="877" s="13" customFormat="1">
      <c r="A877" s="13"/>
      <c r="B877" s="237"/>
      <c r="C877" s="238"/>
      <c r="D877" s="239" t="s">
        <v>170</v>
      </c>
      <c r="E877" s="240" t="s">
        <v>1</v>
      </c>
      <c r="F877" s="241" t="s">
        <v>743</v>
      </c>
      <c r="G877" s="238"/>
      <c r="H877" s="240" t="s">
        <v>1</v>
      </c>
      <c r="I877" s="242"/>
      <c r="J877" s="238"/>
      <c r="K877" s="238"/>
      <c r="L877" s="243"/>
      <c r="M877" s="244"/>
      <c r="N877" s="245"/>
      <c r="O877" s="245"/>
      <c r="P877" s="245"/>
      <c r="Q877" s="245"/>
      <c r="R877" s="245"/>
      <c r="S877" s="245"/>
      <c r="T877" s="246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7" t="s">
        <v>170</v>
      </c>
      <c r="AU877" s="247" t="s">
        <v>166</v>
      </c>
      <c r="AV877" s="13" t="s">
        <v>83</v>
      </c>
      <c r="AW877" s="13" t="s">
        <v>31</v>
      </c>
      <c r="AX877" s="13" t="s">
        <v>75</v>
      </c>
      <c r="AY877" s="247" t="s">
        <v>156</v>
      </c>
    </row>
    <row r="878" s="14" customFormat="1">
      <c r="A878" s="14"/>
      <c r="B878" s="248"/>
      <c r="C878" s="249"/>
      <c r="D878" s="239" t="s">
        <v>170</v>
      </c>
      <c r="E878" s="250" t="s">
        <v>1</v>
      </c>
      <c r="F878" s="251" t="s">
        <v>737</v>
      </c>
      <c r="G878" s="249"/>
      <c r="H878" s="252">
        <v>1607</v>
      </c>
      <c r="I878" s="253"/>
      <c r="J878" s="249"/>
      <c r="K878" s="249"/>
      <c r="L878" s="254"/>
      <c r="M878" s="255"/>
      <c r="N878" s="256"/>
      <c r="O878" s="256"/>
      <c r="P878" s="256"/>
      <c r="Q878" s="256"/>
      <c r="R878" s="256"/>
      <c r="S878" s="256"/>
      <c r="T878" s="257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8" t="s">
        <v>170</v>
      </c>
      <c r="AU878" s="258" t="s">
        <v>166</v>
      </c>
      <c r="AV878" s="14" t="s">
        <v>85</v>
      </c>
      <c r="AW878" s="14" t="s">
        <v>31</v>
      </c>
      <c r="AX878" s="14" t="s">
        <v>83</v>
      </c>
      <c r="AY878" s="258" t="s">
        <v>156</v>
      </c>
    </row>
    <row r="879" s="14" customFormat="1">
      <c r="A879" s="14"/>
      <c r="B879" s="248"/>
      <c r="C879" s="249"/>
      <c r="D879" s="239" t="s">
        <v>170</v>
      </c>
      <c r="E879" s="249"/>
      <c r="F879" s="251" t="s">
        <v>744</v>
      </c>
      <c r="G879" s="249"/>
      <c r="H879" s="252">
        <v>6428</v>
      </c>
      <c r="I879" s="253"/>
      <c r="J879" s="249"/>
      <c r="K879" s="249"/>
      <c r="L879" s="254"/>
      <c r="M879" s="255"/>
      <c r="N879" s="256"/>
      <c r="O879" s="256"/>
      <c r="P879" s="256"/>
      <c r="Q879" s="256"/>
      <c r="R879" s="256"/>
      <c r="S879" s="256"/>
      <c r="T879" s="257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58" t="s">
        <v>170</v>
      </c>
      <c r="AU879" s="258" t="s">
        <v>166</v>
      </c>
      <c r="AV879" s="14" t="s">
        <v>85</v>
      </c>
      <c r="AW879" s="14" t="s">
        <v>4</v>
      </c>
      <c r="AX879" s="14" t="s">
        <v>83</v>
      </c>
      <c r="AY879" s="258" t="s">
        <v>156</v>
      </c>
    </row>
    <row r="880" s="12" customFormat="1" ht="20.88" customHeight="1">
      <c r="A880" s="12"/>
      <c r="B880" s="203"/>
      <c r="C880" s="204"/>
      <c r="D880" s="205" t="s">
        <v>74</v>
      </c>
      <c r="E880" s="217" t="s">
        <v>745</v>
      </c>
      <c r="F880" s="217" t="s">
        <v>746</v>
      </c>
      <c r="G880" s="204"/>
      <c r="H880" s="204"/>
      <c r="I880" s="207"/>
      <c r="J880" s="218">
        <f>BK880</f>
        <v>0</v>
      </c>
      <c r="K880" s="204"/>
      <c r="L880" s="209"/>
      <c r="M880" s="210"/>
      <c r="N880" s="211"/>
      <c r="O880" s="211"/>
      <c r="P880" s="212">
        <f>SUM(P881:P899)</f>
        <v>0</v>
      </c>
      <c r="Q880" s="211"/>
      <c r="R880" s="212">
        <f>SUM(R881:R899)</f>
        <v>0.01750753</v>
      </c>
      <c r="S880" s="211"/>
      <c r="T880" s="213">
        <f>SUM(T881:T899)</f>
        <v>0</v>
      </c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R880" s="214" t="s">
        <v>83</v>
      </c>
      <c r="AT880" s="215" t="s">
        <v>74</v>
      </c>
      <c r="AU880" s="215" t="s">
        <v>85</v>
      </c>
      <c r="AY880" s="214" t="s">
        <v>156</v>
      </c>
      <c r="BK880" s="216">
        <f>SUM(BK881:BK899)</f>
        <v>0</v>
      </c>
    </row>
    <row r="881" s="2" customFormat="1" ht="26.4" customHeight="1">
      <c r="A881" s="39"/>
      <c r="B881" s="40"/>
      <c r="C881" s="219" t="s">
        <v>747</v>
      </c>
      <c r="D881" s="219" t="s">
        <v>160</v>
      </c>
      <c r="E881" s="220" t="s">
        <v>748</v>
      </c>
      <c r="F881" s="221" t="s">
        <v>749</v>
      </c>
      <c r="G881" s="222" t="s">
        <v>163</v>
      </c>
      <c r="H881" s="223">
        <v>271.14100000000002</v>
      </c>
      <c r="I881" s="224"/>
      <c r="J881" s="225">
        <f>ROUND(I881*H881,2)</f>
        <v>0</v>
      </c>
      <c r="K881" s="221" t="s">
        <v>164</v>
      </c>
      <c r="L881" s="45"/>
      <c r="M881" s="226" t="s">
        <v>1</v>
      </c>
      <c r="N881" s="227" t="s">
        <v>40</v>
      </c>
      <c r="O881" s="92"/>
      <c r="P881" s="228">
        <f>O881*H881</f>
        <v>0</v>
      </c>
      <c r="Q881" s="228">
        <v>1.0000000000000001E-05</v>
      </c>
      <c r="R881" s="228">
        <f>Q881*H881</f>
        <v>0.0027114100000000005</v>
      </c>
      <c r="S881" s="228">
        <v>0</v>
      </c>
      <c r="T881" s="229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230" t="s">
        <v>165</v>
      </c>
      <c r="AT881" s="230" t="s">
        <v>160</v>
      </c>
      <c r="AU881" s="230" t="s">
        <v>166</v>
      </c>
      <c r="AY881" s="18" t="s">
        <v>156</v>
      </c>
      <c r="BE881" s="231">
        <f>IF(N881="základní",J881,0)</f>
        <v>0</v>
      </c>
      <c r="BF881" s="231">
        <f>IF(N881="snížená",J881,0)</f>
        <v>0</v>
      </c>
      <c r="BG881" s="231">
        <f>IF(N881="zákl. přenesená",J881,0)</f>
        <v>0</v>
      </c>
      <c r="BH881" s="231">
        <f>IF(N881="sníž. přenesená",J881,0)</f>
        <v>0</v>
      </c>
      <c r="BI881" s="231">
        <f>IF(N881="nulová",J881,0)</f>
        <v>0</v>
      </c>
      <c r="BJ881" s="18" t="s">
        <v>83</v>
      </c>
      <c r="BK881" s="231">
        <f>ROUND(I881*H881,2)</f>
        <v>0</v>
      </c>
      <c r="BL881" s="18" t="s">
        <v>165</v>
      </c>
      <c r="BM881" s="230" t="s">
        <v>750</v>
      </c>
    </row>
    <row r="882" s="2" customFormat="1">
      <c r="A882" s="39"/>
      <c r="B882" s="40"/>
      <c r="C882" s="41"/>
      <c r="D882" s="232" t="s">
        <v>168</v>
      </c>
      <c r="E882" s="41"/>
      <c r="F882" s="233" t="s">
        <v>751</v>
      </c>
      <c r="G882" s="41"/>
      <c r="H882" s="41"/>
      <c r="I882" s="234"/>
      <c r="J882" s="41"/>
      <c r="K882" s="41"/>
      <c r="L882" s="45"/>
      <c r="M882" s="235"/>
      <c r="N882" s="236"/>
      <c r="O882" s="92"/>
      <c r="P882" s="92"/>
      <c r="Q882" s="92"/>
      <c r="R882" s="92"/>
      <c r="S882" s="92"/>
      <c r="T882" s="93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168</v>
      </c>
      <c r="AU882" s="18" t="s">
        <v>166</v>
      </c>
    </row>
    <row r="883" s="13" customFormat="1">
      <c r="A883" s="13"/>
      <c r="B883" s="237"/>
      <c r="C883" s="238"/>
      <c r="D883" s="239" t="s">
        <v>170</v>
      </c>
      <c r="E883" s="240" t="s">
        <v>1</v>
      </c>
      <c r="F883" s="241" t="s">
        <v>171</v>
      </c>
      <c r="G883" s="238"/>
      <c r="H883" s="240" t="s">
        <v>1</v>
      </c>
      <c r="I883" s="242"/>
      <c r="J883" s="238"/>
      <c r="K883" s="238"/>
      <c r="L883" s="243"/>
      <c r="M883" s="244"/>
      <c r="N883" s="245"/>
      <c r="O883" s="245"/>
      <c r="P883" s="245"/>
      <c r="Q883" s="245"/>
      <c r="R883" s="245"/>
      <c r="S883" s="245"/>
      <c r="T883" s="246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7" t="s">
        <v>170</v>
      </c>
      <c r="AU883" s="247" t="s">
        <v>166</v>
      </c>
      <c r="AV883" s="13" t="s">
        <v>83</v>
      </c>
      <c r="AW883" s="13" t="s">
        <v>31</v>
      </c>
      <c r="AX883" s="13" t="s">
        <v>75</v>
      </c>
      <c r="AY883" s="247" t="s">
        <v>156</v>
      </c>
    </row>
    <row r="884" s="13" customFormat="1">
      <c r="A884" s="13"/>
      <c r="B884" s="237"/>
      <c r="C884" s="238"/>
      <c r="D884" s="239" t="s">
        <v>170</v>
      </c>
      <c r="E884" s="240" t="s">
        <v>1</v>
      </c>
      <c r="F884" s="241" t="s">
        <v>172</v>
      </c>
      <c r="G884" s="238"/>
      <c r="H884" s="240" t="s">
        <v>1</v>
      </c>
      <c r="I884" s="242"/>
      <c r="J884" s="238"/>
      <c r="K884" s="238"/>
      <c r="L884" s="243"/>
      <c r="M884" s="244"/>
      <c r="N884" s="245"/>
      <c r="O884" s="245"/>
      <c r="P884" s="245"/>
      <c r="Q884" s="245"/>
      <c r="R884" s="245"/>
      <c r="S884" s="245"/>
      <c r="T884" s="246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7" t="s">
        <v>170</v>
      </c>
      <c r="AU884" s="247" t="s">
        <v>166</v>
      </c>
      <c r="AV884" s="13" t="s">
        <v>83</v>
      </c>
      <c r="AW884" s="13" t="s">
        <v>31</v>
      </c>
      <c r="AX884" s="13" t="s">
        <v>75</v>
      </c>
      <c r="AY884" s="247" t="s">
        <v>156</v>
      </c>
    </row>
    <row r="885" s="13" customFormat="1">
      <c r="A885" s="13"/>
      <c r="B885" s="237"/>
      <c r="C885" s="238"/>
      <c r="D885" s="239" t="s">
        <v>170</v>
      </c>
      <c r="E885" s="240" t="s">
        <v>1</v>
      </c>
      <c r="F885" s="241" t="s">
        <v>173</v>
      </c>
      <c r="G885" s="238"/>
      <c r="H885" s="240" t="s">
        <v>1</v>
      </c>
      <c r="I885" s="242"/>
      <c r="J885" s="238"/>
      <c r="K885" s="238"/>
      <c r="L885" s="243"/>
      <c r="M885" s="244"/>
      <c r="N885" s="245"/>
      <c r="O885" s="245"/>
      <c r="P885" s="245"/>
      <c r="Q885" s="245"/>
      <c r="R885" s="245"/>
      <c r="S885" s="245"/>
      <c r="T885" s="246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7" t="s">
        <v>170</v>
      </c>
      <c r="AU885" s="247" t="s">
        <v>166</v>
      </c>
      <c r="AV885" s="13" t="s">
        <v>83</v>
      </c>
      <c r="AW885" s="13" t="s">
        <v>31</v>
      </c>
      <c r="AX885" s="13" t="s">
        <v>75</v>
      </c>
      <c r="AY885" s="247" t="s">
        <v>156</v>
      </c>
    </row>
    <row r="886" s="13" customFormat="1">
      <c r="A886" s="13"/>
      <c r="B886" s="237"/>
      <c r="C886" s="238"/>
      <c r="D886" s="239" t="s">
        <v>170</v>
      </c>
      <c r="E886" s="240" t="s">
        <v>1</v>
      </c>
      <c r="F886" s="241" t="s">
        <v>365</v>
      </c>
      <c r="G886" s="238"/>
      <c r="H886" s="240" t="s">
        <v>1</v>
      </c>
      <c r="I886" s="242"/>
      <c r="J886" s="238"/>
      <c r="K886" s="238"/>
      <c r="L886" s="243"/>
      <c r="M886" s="244"/>
      <c r="N886" s="245"/>
      <c r="O886" s="245"/>
      <c r="P886" s="245"/>
      <c r="Q886" s="245"/>
      <c r="R886" s="245"/>
      <c r="S886" s="245"/>
      <c r="T886" s="246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7" t="s">
        <v>170</v>
      </c>
      <c r="AU886" s="247" t="s">
        <v>166</v>
      </c>
      <c r="AV886" s="13" t="s">
        <v>83</v>
      </c>
      <c r="AW886" s="13" t="s">
        <v>31</v>
      </c>
      <c r="AX886" s="13" t="s">
        <v>75</v>
      </c>
      <c r="AY886" s="247" t="s">
        <v>156</v>
      </c>
    </row>
    <row r="887" s="14" customFormat="1">
      <c r="A887" s="14"/>
      <c r="B887" s="248"/>
      <c r="C887" s="249"/>
      <c r="D887" s="239" t="s">
        <v>170</v>
      </c>
      <c r="E887" s="250" t="s">
        <v>1</v>
      </c>
      <c r="F887" s="251" t="s">
        <v>561</v>
      </c>
      <c r="G887" s="249"/>
      <c r="H887" s="252">
        <v>28.73</v>
      </c>
      <c r="I887" s="253"/>
      <c r="J887" s="249"/>
      <c r="K887" s="249"/>
      <c r="L887" s="254"/>
      <c r="M887" s="255"/>
      <c r="N887" s="256"/>
      <c r="O887" s="256"/>
      <c r="P887" s="256"/>
      <c r="Q887" s="256"/>
      <c r="R887" s="256"/>
      <c r="S887" s="256"/>
      <c r="T887" s="257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58" t="s">
        <v>170</v>
      </c>
      <c r="AU887" s="258" t="s">
        <v>166</v>
      </c>
      <c r="AV887" s="14" t="s">
        <v>85</v>
      </c>
      <c r="AW887" s="14" t="s">
        <v>31</v>
      </c>
      <c r="AX887" s="14" t="s">
        <v>75</v>
      </c>
      <c r="AY887" s="258" t="s">
        <v>156</v>
      </c>
    </row>
    <row r="888" s="13" customFormat="1">
      <c r="A888" s="13"/>
      <c r="B888" s="237"/>
      <c r="C888" s="238"/>
      <c r="D888" s="239" t="s">
        <v>170</v>
      </c>
      <c r="E888" s="240" t="s">
        <v>1</v>
      </c>
      <c r="F888" s="241" t="s">
        <v>367</v>
      </c>
      <c r="G888" s="238"/>
      <c r="H888" s="240" t="s">
        <v>1</v>
      </c>
      <c r="I888" s="242"/>
      <c r="J888" s="238"/>
      <c r="K888" s="238"/>
      <c r="L888" s="243"/>
      <c r="M888" s="244"/>
      <c r="N888" s="245"/>
      <c r="O888" s="245"/>
      <c r="P888" s="245"/>
      <c r="Q888" s="245"/>
      <c r="R888" s="245"/>
      <c r="S888" s="245"/>
      <c r="T888" s="246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7" t="s">
        <v>170</v>
      </c>
      <c r="AU888" s="247" t="s">
        <v>166</v>
      </c>
      <c r="AV888" s="13" t="s">
        <v>83</v>
      </c>
      <c r="AW888" s="13" t="s">
        <v>31</v>
      </c>
      <c r="AX888" s="13" t="s">
        <v>75</v>
      </c>
      <c r="AY888" s="247" t="s">
        <v>156</v>
      </c>
    </row>
    <row r="889" s="14" customFormat="1">
      <c r="A889" s="14"/>
      <c r="B889" s="248"/>
      <c r="C889" s="249"/>
      <c r="D889" s="239" t="s">
        <v>170</v>
      </c>
      <c r="E889" s="250" t="s">
        <v>1</v>
      </c>
      <c r="F889" s="251" t="s">
        <v>562</v>
      </c>
      <c r="G889" s="249"/>
      <c r="H889" s="252">
        <v>4.5</v>
      </c>
      <c r="I889" s="253"/>
      <c r="J889" s="249"/>
      <c r="K889" s="249"/>
      <c r="L889" s="254"/>
      <c r="M889" s="255"/>
      <c r="N889" s="256"/>
      <c r="O889" s="256"/>
      <c r="P889" s="256"/>
      <c r="Q889" s="256"/>
      <c r="R889" s="256"/>
      <c r="S889" s="256"/>
      <c r="T889" s="257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58" t="s">
        <v>170</v>
      </c>
      <c r="AU889" s="258" t="s">
        <v>166</v>
      </c>
      <c r="AV889" s="14" t="s">
        <v>85</v>
      </c>
      <c r="AW889" s="14" t="s">
        <v>31</v>
      </c>
      <c r="AX889" s="14" t="s">
        <v>75</v>
      </c>
      <c r="AY889" s="258" t="s">
        <v>156</v>
      </c>
    </row>
    <row r="890" s="13" customFormat="1">
      <c r="A890" s="13"/>
      <c r="B890" s="237"/>
      <c r="C890" s="238"/>
      <c r="D890" s="239" t="s">
        <v>170</v>
      </c>
      <c r="E890" s="240" t="s">
        <v>1</v>
      </c>
      <c r="F890" s="241" t="s">
        <v>369</v>
      </c>
      <c r="G890" s="238"/>
      <c r="H890" s="240" t="s">
        <v>1</v>
      </c>
      <c r="I890" s="242"/>
      <c r="J890" s="238"/>
      <c r="K890" s="238"/>
      <c r="L890" s="243"/>
      <c r="M890" s="244"/>
      <c r="N890" s="245"/>
      <c r="O890" s="245"/>
      <c r="P890" s="245"/>
      <c r="Q890" s="245"/>
      <c r="R890" s="245"/>
      <c r="S890" s="245"/>
      <c r="T890" s="246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7" t="s">
        <v>170</v>
      </c>
      <c r="AU890" s="247" t="s">
        <v>166</v>
      </c>
      <c r="AV890" s="13" t="s">
        <v>83</v>
      </c>
      <c r="AW890" s="13" t="s">
        <v>31</v>
      </c>
      <c r="AX890" s="13" t="s">
        <v>75</v>
      </c>
      <c r="AY890" s="247" t="s">
        <v>156</v>
      </c>
    </row>
    <row r="891" s="14" customFormat="1">
      <c r="A891" s="14"/>
      <c r="B891" s="248"/>
      <c r="C891" s="249"/>
      <c r="D891" s="239" t="s">
        <v>170</v>
      </c>
      <c r="E891" s="250" t="s">
        <v>1</v>
      </c>
      <c r="F891" s="251" t="s">
        <v>563</v>
      </c>
      <c r="G891" s="249"/>
      <c r="H891" s="252">
        <v>144.26599999999999</v>
      </c>
      <c r="I891" s="253"/>
      <c r="J891" s="249"/>
      <c r="K891" s="249"/>
      <c r="L891" s="254"/>
      <c r="M891" s="255"/>
      <c r="N891" s="256"/>
      <c r="O891" s="256"/>
      <c r="P891" s="256"/>
      <c r="Q891" s="256"/>
      <c r="R891" s="256"/>
      <c r="S891" s="256"/>
      <c r="T891" s="257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8" t="s">
        <v>170</v>
      </c>
      <c r="AU891" s="258" t="s">
        <v>166</v>
      </c>
      <c r="AV891" s="14" t="s">
        <v>85</v>
      </c>
      <c r="AW891" s="14" t="s">
        <v>31</v>
      </c>
      <c r="AX891" s="14" t="s">
        <v>75</v>
      </c>
      <c r="AY891" s="258" t="s">
        <v>156</v>
      </c>
    </row>
    <row r="892" s="13" customFormat="1">
      <c r="A892" s="13"/>
      <c r="B892" s="237"/>
      <c r="C892" s="238"/>
      <c r="D892" s="239" t="s">
        <v>170</v>
      </c>
      <c r="E892" s="240" t="s">
        <v>1</v>
      </c>
      <c r="F892" s="241" t="s">
        <v>371</v>
      </c>
      <c r="G892" s="238"/>
      <c r="H892" s="240" t="s">
        <v>1</v>
      </c>
      <c r="I892" s="242"/>
      <c r="J892" s="238"/>
      <c r="K892" s="238"/>
      <c r="L892" s="243"/>
      <c r="M892" s="244"/>
      <c r="N892" s="245"/>
      <c r="O892" s="245"/>
      <c r="P892" s="245"/>
      <c r="Q892" s="245"/>
      <c r="R892" s="245"/>
      <c r="S892" s="245"/>
      <c r="T892" s="246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7" t="s">
        <v>170</v>
      </c>
      <c r="AU892" s="247" t="s">
        <v>166</v>
      </c>
      <c r="AV892" s="13" t="s">
        <v>83</v>
      </c>
      <c r="AW892" s="13" t="s">
        <v>31</v>
      </c>
      <c r="AX892" s="13" t="s">
        <v>75</v>
      </c>
      <c r="AY892" s="247" t="s">
        <v>156</v>
      </c>
    </row>
    <row r="893" s="14" customFormat="1">
      <c r="A893" s="14"/>
      <c r="B893" s="248"/>
      <c r="C893" s="249"/>
      <c r="D893" s="239" t="s">
        <v>170</v>
      </c>
      <c r="E893" s="250" t="s">
        <v>1</v>
      </c>
      <c r="F893" s="251" t="s">
        <v>564</v>
      </c>
      <c r="G893" s="249"/>
      <c r="H893" s="252">
        <v>93.644999999999996</v>
      </c>
      <c r="I893" s="253"/>
      <c r="J893" s="249"/>
      <c r="K893" s="249"/>
      <c r="L893" s="254"/>
      <c r="M893" s="255"/>
      <c r="N893" s="256"/>
      <c r="O893" s="256"/>
      <c r="P893" s="256"/>
      <c r="Q893" s="256"/>
      <c r="R893" s="256"/>
      <c r="S893" s="256"/>
      <c r="T893" s="257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8" t="s">
        <v>170</v>
      </c>
      <c r="AU893" s="258" t="s">
        <v>166</v>
      </c>
      <c r="AV893" s="14" t="s">
        <v>85</v>
      </c>
      <c r="AW893" s="14" t="s">
        <v>31</v>
      </c>
      <c r="AX893" s="14" t="s">
        <v>75</v>
      </c>
      <c r="AY893" s="258" t="s">
        <v>156</v>
      </c>
    </row>
    <row r="894" s="15" customFormat="1">
      <c r="A894" s="15"/>
      <c r="B894" s="259"/>
      <c r="C894" s="260"/>
      <c r="D894" s="239" t="s">
        <v>170</v>
      </c>
      <c r="E894" s="261" t="s">
        <v>1</v>
      </c>
      <c r="F894" s="262" t="s">
        <v>176</v>
      </c>
      <c r="G894" s="260"/>
      <c r="H894" s="263">
        <v>271.14100000000002</v>
      </c>
      <c r="I894" s="264"/>
      <c r="J894" s="260"/>
      <c r="K894" s="260"/>
      <c r="L894" s="265"/>
      <c r="M894" s="266"/>
      <c r="N894" s="267"/>
      <c r="O894" s="267"/>
      <c r="P894" s="267"/>
      <c r="Q894" s="267"/>
      <c r="R894" s="267"/>
      <c r="S894" s="267"/>
      <c r="T894" s="268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69" t="s">
        <v>170</v>
      </c>
      <c r="AU894" s="269" t="s">
        <v>166</v>
      </c>
      <c r="AV894" s="15" t="s">
        <v>165</v>
      </c>
      <c r="AW894" s="15" t="s">
        <v>31</v>
      </c>
      <c r="AX894" s="15" t="s">
        <v>83</v>
      </c>
      <c r="AY894" s="269" t="s">
        <v>156</v>
      </c>
    </row>
    <row r="895" s="2" customFormat="1" ht="40.8" customHeight="1">
      <c r="A895" s="39"/>
      <c r="B895" s="40"/>
      <c r="C895" s="219" t="s">
        <v>752</v>
      </c>
      <c r="D895" s="219" t="s">
        <v>160</v>
      </c>
      <c r="E895" s="220" t="s">
        <v>753</v>
      </c>
      <c r="F895" s="221" t="s">
        <v>754</v>
      </c>
      <c r="G895" s="222" t="s">
        <v>163</v>
      </c>
      <c r="H895" s="223">
        <v>369.90300000000002</v>
      </c>
      <c r="I895" s="224"/>
      <c r="J895" s="225">
        <f>ROUND(I895*H895,2)</f>
        <v>0</v>
      </c>
      <c r="K895" s="221" t="s">
        <v>1</v>
      </c>
      <c r="L895" s="45"/>
      <c r="M895" s="226" t="s">
        <v>1</v>
      </c>
      <c r="N895" s="227" t="s">
        <v>40</v>
      </c>
      <c r="O895" s="92"/>
      <c r="P895" s="228">
        <f>O895*H895</f>
        <v>0</v>
      </c>
      <c r="Q895" s="228">
        <v>4.0000000000000003E-05</v>
      </c>
      <c r="R895" s="228">
        <f>Q895*H895</f>
        <v>0.014796120000000001</v>
      </c>
      <c r="S895" s="228">
        <v>0</v>
      </c>
      <c r="T895" s="229">
        <f>S895*H895</f>
        <v>0</v>
      </c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R895" s="230" t="s">
        <v>165</v>
      </c>
      <c r="AT895" s="230" t="s">
        <v>160</v>
      </c>
      <c r="AU895" s="230" t="s">
        <v>166</v>
      </c>
      <c r="AY895" s="18" t="s">
        <v>156</v>
      </c>
      <c r="BE895" s="231">
        <f>IF(N895="základní",J895,0)</f>
        <v>0</v>
      </c>
      <c r="BF895" s="231">
        <f>IF(N895="snížená",J895,0)</f>
        <v>0</v>
      </c>
      <c r="BG895" s="231">
        <f>IF(N895="zákl. přenesená",J895,0)</f>
        <v>0</v>
      </c>
      <c r="BH895" s="231">
        <f>IF(N895="sníž. přenesená",J895,0)</f>
        <v>0</v>
      </c>
      <c r="BI895" s="231">
        <f>IF(N895="nulová",J895,0)</f>
        <v>0</v>
      </c>
      <c r="BJ895" s="18" t="s">
        <v>83</v>
      </c>
      <c r="BK895" s="231">
        <f>ROUND(I895*H895,2)</f>
        <v>0</v>
      </c>
      <c r="BL895" s="18" t="s">
        <v>165</v>
      </c>
      <c r="BM895" s="230" t="s">
        <v>755</v>
      </c>
    </row>
    <row r="896" s="13" customFormat="1">
      <c r="A896" s="13"/>
      <c r="B896" s="237"/>
      <c r="C896" s="238"/>
      <c r="D896" s="239" t="s">
        <v>170</v>
      </c>
      <c r="E896" s="240" t="s">
        <v>1</v>
      </c>
      <c r="F896" s="241" t="s">
        <v>171</v>
      </c>
      <c r="G896" s="238"/>
      <c r="H896" s="240" t="s">
        <v>1</v>
      </c>
      <c r="I896" s="242"/>
      <c r="J896" s="238"/>
      <c r="K896" s="238"/>
      <c r="L896" s="243"/>
      <c r="M896" s="244"/>
      <c r="N896" s="245"/>
      <c r="O896" s="245"/>
      <c r="P896" s="245"/>
      <c r="Q896" s="245"/>
      <c r="R896" s="245"/>
      <c r="S896" s="245"/>
      <c r="T896" s="246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7" t="s">
        <v>170</v>
      </c>
      <c r="AU896" s="247" t="s">
        <v>166</v>
      </c>
      <c r="AV896" s="13" t="s">
        <v>83</v>
      </c>
      <c r="AW896" s="13" t="s">
        <v>31</v>
      </c>
      <c r="AX896" s="13" t="s">
        <v>75</v>
      </c>
      <c r="AY896" s="247" t="s">
        <v>156</v>
      </c>
    </row>
    <row r="897" s="13" customFormat="1">
      <c r="A897" s="13"/>
      <c r="B897" s="237"/>
      <c r="C897" s="238"/>
      <c r="D897" s="239" t="s">
        <v>170</v>
      </c>
      <c r="E897" s="240" t="s">
        <v>1</v>
      </c>
      <c r="F897" s="241" t="s">
        <v>173</v>
      </c>
      <c r="G897" s="238"/>
      <c r="H897" s="240" t="s">
        <v>1</v>
      </c>
      <c r="I897" s="242"/>
      <c r="J897" s="238"/>
      <c r="K897" s="238"/>
      <c r="L897" s="243"/>
      <c r="M897" s="244"/>
      <c r="N897" s="245"/>
      <c r="O897" s="245"/>
      <c r="P897" s="245"/>
      <c r="Q897" s="245"/>
      <c r="R897" s="245"/>
      <c r="S897" s="245"/>
      <c r="T897" s="246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7" t="s">
        <v>170</v>
      </c>
      <c r="AU897" s="247" t="s">
        <v>166</v>
      </c>
      <c r="AV897" s="13" t="s">
        <v>83</v>
      </c>
      <c r="AW897" s="13" t="s">
        <v>31</v>
      </c>
      <c r="AX897" s="13" t="s">
        <v>75</v>
      </c>
      <c r="AY897" s="247" t="s">
        <v>156</v>
      </c>
    </row>
    <row r="898" s="14" customFormat="1">
      <c r="A898" s="14"/>
      <c r="B898" s="248"/>
      <c r="C898" s="249"/>
      <c r="D898" s="239" t="s">
        <v>170</v>
      </c>
      <c r="E898" s="250" t="s">
        <v>1</v>
      </c>
      <c r="F898" s="251" t="s">
        <v>756</v>
      </c>
      <c r="G898" s="249"/>
      <c r="H898" s="252">
        <v>369.90300000000002</v>
      </c>
      <c r="I898" s="253"/>
      <c r="J898" s="249"/>
      <c r="K898" s="249"/>
      <c r="L898" s="254"/>
      <c r="M898" s="255"/>
      <c r="N898" s="256"/>
      <c r="O898" s="256"/>
      <c r="P898" s="256"/>
      <c r="Q898" s="256"/>
      <c r="R898" s="256"/>
      <c r="S898" s="256"/>
      <c r="T898" s="257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8" t="s">
        <v>170</v>
      </c>
      <c r="AU898" s="258" t="s">
        <v>166</v>
      </c>
      <c r="AV898" s="14" t="s">
        <v>85</v>
      </c>
      <c r="AW898" s="14" t="s">
        <v>31</v>
      </c>
      <c r="AX898" s="14" t="s">
        <v>75</v>
      </c>
      <c r="AY898" s="258" t="s">
        <v>156</v>
      </c>
    </row>
    <row r="899" s="15" customFormat="1">
      <c r="A899" s="15"/>
      <c r="B899" s="259"/>
      <c r="C899" s="260"/>
      <c r="D899" s="239" t="s">
        <v>170</v>
      </c>
      <c r="E899" s="261" t="s">
        <v>1</v>
      </c>
      <c r="F899" s="262" t="s">
        <v>176</v>
      </c>
      <c r="G899" s="260"/>
      <c r="H899" s="263">
        <v>369.90300000000002</v>
      </c>
      <c r="I899" s="264"/>
      <c r="J899" s="260"/>
      <c r="K899" s="260"/>
      <c r="L899" s="265"/>
      <c r="M899" s="266"/>
      <c r="N899" s="267"/>
      <c r="O899" s="267"/>
      <c r="P899" s="267"/>
      <c r="Q899" s="267"/>
      <c r="R899" s="267"/>
      <c r="S899" s="267"/>
      <c r="T899" s="268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T899" s="269" t="s">
        <v>170</v>
      </c>
      <c r="AU899" s="269" t="s">
        <v>166</v>
      </c>
      <c r="AV899" s="15" t="s">
        <v>165</v>
      </c>
      <c r="AW899" s="15" t="s">
        <v>31</v>
      </c>
      <c r="AX899" s="15" t="s">
        <v>83</v>
      </c>
      <c r="AY899" s="269" t="s">
        <v>156</v>
      </c>
    </row>
    <row r="900" s="12" customFormat="1" ht="20.88" customHeight="1">
      <c r="A900" s="12"/>
      <c r="B900" s="203"/>
      <c r="C900" s="204"/>
      <c r="D900" s="205" t="s">
        <v>74</v>
      </c>
      <c r="E900" s="217" t="s">
        <v>757</v>
      </c>
      <c r="F900" s="217" t="s">
        <v>758</v>
      </c>
      <c r="G900" s="204"/>
      <c r="H900" s="204"/>
      <c r="I900" s="207"/>
      <c r="J900" s="218">
        <f>BK900</f>
        <v>0</v>
      </c>
      <c r="K900" s="204"/>
      <c r="L900" s="209"/>
      <c r="M900" s="210"/>
      <c r="N900" s="211"/>
      <c r="O900" s="211"/>
      <c r="P900" s="212">
        <f>SUM(P901:P918)</f>
        <v>0</v>
      </c>
      <c r="Q900" s="211"/>
      <c r="R900" s="212">
        <f>SUM(R901:R918)</f>
        <v>0</v>
      </c>
      <c r="S900" s="211"/>
      <c r="T900" s="213">
        <f>SUM(T901:T918)</f>
        <v>19.027800000000003</v>
      </c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R900" s="214" t="s">
        <v>83</v>
      </c>
      <c r="AT900" s="215" t="s">
        <v>74</v>
      </c>
      <c r="AU900" s="215" t="s">
        <v>85</v>
      </c>
      <c r="AY900" s="214" t="s">
        <v>156</v>
      </c>
      <c r="BK900" s="216">
        <f>SUM(BK901:BK918)</f>
        <v>0</v>
      </c>
    </row>
    <row r="901" s="2" customFormat="1" ht="40.8" customHeight="1">
      <c r="A901" s="39"/>
      <c r="B901" s="40"/>
      <c r="C901" s="219" t="s">
        <v>759</v>
      </c>
      <c r="D901" s="219" t="s">
        <v>160</v>
      </c>
      <c r="E901" s="220" t="s">
        <v>760</v>
      </c>
      <c r="F901" s="221" t="s">
        <v>761</v>
      </c>
      <c r="G901" s="222" t="s">
        <v>186</v>
      </c>
      <c r="H901" s="223">
        <v>0.67000000000000004</v>
      </c>
      <c r="I901" s="224"/>
      <c r="J901" s="225">
        <f>ROUND(I901*H901,2)</f>
        <v>0</v>
      </c>
      <c r="K901" s="221" t="s">
        <v>164</v>
      </c>
      <c r="L901" s="45"/>
      <c r="M901" s="226" t="s">
        <v>1</v>
      </c>
      <c r="N901" s="227" t="s">
        <v>40</v>
      </c>
      <c r="O901" s="92"/>
      <c r="P901" s="228">
        <f>O901*H901</f>
        <v>0</v>
      </c>
      <c r="Q901" s="228">
        <v>0</v>
      </c>
      <c r="R901" s="228">
        <f>Q901*H901</f>
        <v>0</v>
      </c>
      <c r="S901" s="228">
        <v>2.2000000000000002</v>
      </c>
      <c r="T901" s="229">
        <f>S901*H901</f>
        <v>1.4740000000000002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30" t="s">
        <v>165</v>
      </c>
      <c r="AT901" s="230" t="s">
        <v>160</v>
      </c>
      <c r="AU901" s="230" t="s">
        <v>166</v>
      </c>
      <c r="AY901" s="18" t="s">
        <v>156</v>
      </c>
      <c r="BE901" s="231">
        <f>IF(N901="základní",J901,0)</f>
        <v>0</v>
      </c>
      <c r="BF901" s="231">
        <f>IF(N901="snížená",J901,0)</f>
        <v>0</v>
      </c>
      <c r="BG901" s="231">
        <f>IF(N901="zákl. přenesená",J901,0)</f>
        <v>0</v>
      </c>
      <c r="BH901" s="231">
        <f>IF(N901="sníž. přenesená",J901,0)</f>
        <v>0</v>
      </c>
      <c r="BI901" s="231">
        <f>IF(N901="nulová",J901,0)</f>
        <v>0</v>
      </c>
      <c r="BJ901" s="18" t="s">
        <v>83</v>
      </c>
      <c r="BK901" s="231">
        <f>ROUND(I901*H901,2)</f>
        <v>0</v>
      </c>
      <c r="BL901" s="18" t="s">
        <v>165</v>
      </c>
      <c r="BM901" s="230" t="s">
        <v>762</v>
      </c>
    </row>
    <row r="902" s="2" customFormat="1">
      <c r="A902" s="39"/>
      <c r="B902" s="40"/>
      <c r="C902" s="41"/>
      <c r="D902" s="232" t="s">
        <v>168</v>
      </c>
      <c r="E902" s="41"/>
      <c r="F902" s="233" t="s">
        <v>763</v>
      </c>
      <c r="G902" s="41"/>
      <c r="H902" s="41"/>
      <c r="I902" s="234"/>
      <c r="J902" s="41"/>
      <c r="K902" s="41"/>
      <c r="L902" s="45"/>
      <c r="M902" s="235"/>
      <c r="N902" s="236"/>
      <c r="O902" s="92"/>
      <c r="P902" s="92"/>
      <c r="Q902" s="92"/>
      <c r="R902" s="92"/>
      <c r="S902" s="92"/>
      <c r="T902" s="93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T902" s="18" t="s">
        <v>168</v>
      </c>
      <c r="AU902" s="18" t="s">
        <v>166</v>
      </c>
    </row>
    <row r="903" s="13" customFormat="1">
      <c r="A903" s="13"/>
      <c r="B903" s="237"/>
      <c r="C903" s="238"/>
      <c r="D903" s="239" t="s">
        <v>170</v>
      </c>
      <c r="E903" s="240" t="s">
        <v>1</v>
      </c>
      <c r="F903" s="241" t="s">
        <v>171</v>
      </c>
      <c r="G903" s="238"/>
      <c r="H903" s="240" t="s">
        <v>1</v>
      </c>
      <c r="I903" s="242"/>
      <c r="J903" s="238"/>
      <c r="K903" s="238"/>
      <c r="L903" s="243"/>
      <c r="M903" s="244"/>
      <c r="N903" s="245"/>
      <c r="O903" s="245"/>
      <c r="P903" s="245"/>
      <c r="Q903" s="245"/>
      <c r="R903" s="245"/>
      <c r="S903" s="245"/>
      <c r="T903" s="246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7" t="s">
        <v>170</v>
      </c>
      <c r="AU903" s="247" t="s">
        <v>166</v>
      </c>
      <c r="AV903" s="13" t="s">
        <v>83</v>
      </c>
      <c r="AW903" s="13" t="s">
        <v>31</v>
      </c>
      <c r="AX903" s="13" t="s">
        <v>75</v>
      </c>
      <c r="AY903" s="247" t="s">
        <v>156</v>
      </c>
    </row>
    <row r="904" s="13" customFormat="1">
      <c r="A904" s="13"/>
      <c r="B904" s="237"/>
      <c r="C904" s="238"/>
      <c r="D904" s="239" t="s">
        <v>170</v>
      </c>
      <c r="E904" s="240" t="s">
        <v>1</v>
      </c>
      <c r="F904" s="241" t="s">
        <v>172</v>
      </c>
      <c r="G904" s="238"/>
      <c r="H904" s="240" t="s">
        <v>1</v>
      </c>
      <c r="I904" s="242"/>
      <c r="J904" s="238"/>
      <c r="K904" s="238"/>
      <c r="L904" s="243"/>
      <c r="M904" s="244"/>
      <c r="N904" s="245"/>
      <c r="O904" s="245"/>
      <c r="P904" s="245"/>
      <c r="Q904" s="245"/>
      <c r="R904" s="245"/>
      <c r="S904" s="245"/>
      <c r="T904" s="246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7" t="s">
        <v>170</v>
      </c>
      <c r="AU904" s="247" t="s">
        <v>166</v>
      </c>
      <c r="AV904" s="13" t="s">
        <v>83</v>
      </c>
      <c r="AW904" s="13" t="s">
        <v>31</v>
      </c>
      <c r="AX904" s="13" t="s">
        <v>75</v>
      </c>
      <c r="AY904" s="247" t="s">
        <v>156</v>
      </c>
    </row>
    <row r="905" s="13" customFormat="1">
      <c r="A905" s="13"/>
      <c r="B905" s="237"/>
      <c r="C905" s="238"/>
      <c r="D905" s="239" t="s">
        <v>170</v>
      </c>
      <c r="E905" s="240" t="s">
        <v>1</v>
      </c>
      <c r="F905" s="241" t="s">
        <v>173</v>
      </c>
      <c r="G905" s="238"/>
      <c r="H905" s="240" t="s">
        <v>1</v>
      </c>
      <c r="I905" s="242"/>
      <c r="J905" s="238"/>
      <c r="K905" s="238"/>
      <c r="L905" s="243"/>
      <c r="M905" s="244"/>
      <c r="N905" s="245"/>
      <c r="O905" s="245"/>
      <c r="P905" s="245"/>
      <c r="Q905" s="245"/>
      <c r="R905" s="245"/>
      <c r="S905" s="245"/>
      <c r="T905" s="246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7" t="s">
        <v>170</v>
      </c>
      <c r="AU905" s="247" t="s">
        <v>166</v>
      </c>
      <c r="AV905" s="13" t="s">
        <v>83</v>
      </c>
      <c r="AW905" s="13" t="s">
        <v>31</v>
      </c>
      <c r="AX905" s="13" t="s">
        <v>75</v>
      </c>
      <c r="AY905" s="247" t="s">
        <v>156</v>
      </c>
    </row>
    <row r="906" s="13" customFormat="1">
      <c r="A906" s="13"/>
      <c r="B906" s="237"/>
      <c r="C906" s="238"/>
      <c r="D906" s="239" t="s">
        <v>170</v>
      </c>
      <c r="E906" s="240" t="s">
        <v>1</v>
      </c>
      <c r="F906" s="241" t="s">
        <v>764</v>
      </c>
      <c r="G906" s="238"/>
      <c r="H906" s="240" t="s">
        <v>1</v>
      </c>
      <c r="I906" s="242"/>
      <c r="J906" s="238"/>
      <c r="K906" s="238"/>
      <c r="L906" s="243"/>
      <c r="M906" s="244"/>
      <c r="N906" s="245"/>
      <c r="O906" s="245"/>
      <c r="P906" s="245"/>
      <c r="Q906" s="245"/>
      <c r="R906" s="245"/>
      <c r="S906" s="245"/>
      <c r="T906" s="246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7" t="s">
        <v>170</v>
      </c>
      <c r="AU906" s="247" t="s">
        <v>166</v>
      </c>
      <c r="AV906" s="13" t="s">
        <v>83</v>
      </c>
      <c r="AW906" s="13" t="s">
        <v>31</v>
      </c>
      <c r="AX906" s="13" t="s">
        <v>75</v>
      </c>
      <c r="AY906" s="247" t="s">
        <v>156</v>
      </c>
    </row>
    <row r="907" s="14" customFormat="1">
      <c r="A907" s="14"/>
      <c r="B907" s="248"/>
      <c r="C907" s="249"/>
      <c r="D907" s="239" t="s">
        <v>170</v>
      </c>
      <c r="E907" s="250" t="s">
        <v>1</v>
      </c>
      <c r="F907" s="251" t="s">
        <v>765</v>
      </c>
      <c r="G907" s="249"/>
      <c r="H907" s="252">
        <v>0.67000000000000004</v>
      </c>
      <c r="I907" s="253"/>
      <c r="J907" s="249"/>
      <c r="K907" s="249"/>
      <c r="L907" s="254"/>
      <c r="M907" s="255"/>
      <c r="N907" s="256"/>
      <c r="O907" s="256"/>
      <c r="P907" s="256"/>
      <c r="Q907" s="256"/>
      <c r="R907" s="256"/>
      <c r="S907" s="256"/>
      <c r="T907" s="257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8" t="s">
        <v>170</v>
      </c>
      <c r="AU907" s="258" t="s">
        <v>166</v>
      </c>
      <c r="AV907" s="14" t="s">
        <v>85</v>
      </c>
      <c r="AW907" s="14" t="s">
        <v>31</v>
      </c>
      <c r="AX907" s="14" t="s">
        <v>75</v>
      </c>
      <c r="AY907" s="258" t="s">
        <v>156</v>
      </c>
    </row>
    <row r="908" s="15" customFormat="1">
      <c r="A908" s="15"/>
      <c r="B908" s="259"/>
      <c r="C908" s="260"/>
      <c r="D908" s="239" t="s">
        <v>170</v>
      </c>
      <c r="E908" s="261" t="s">
        <v>1</v>
      </c>
      <c r="F908" s="262" t="s">
        <v>176</v>
      </c>
      <c r="G908" s="260"/>
      <c r="H908" s="263">
        <v>0.67000000000000004</v>
      </c>
      <c r="I908" s="264"/>
      <c r="J908" s="260"/>
      <c r="K908" s="260"/>
      <c r="L908" s="265"/>
      <c r="M908" s="266"/>
      <c r="N908" s="267"/>
      <c r="O908" s="267"/>
      <c r="P908" s="267"/>
      <c r="Q908" s="267"/>
      <c r="R908" s="267"/>
      <c r="S908" s="267"/>
      <c r="T908" s="268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69" t="s">
        <v>170</v>
      </c>
      <c r="AU908" s="269" t="s">
        <v>166</v>
      </c>
      <c r="AV908" s="15" t="s">
        <v>165</v>
      </c>
      <c r="AW908" s="15" t="s">
        <v>31</v>
      </c>
      <c r="AX908" s="15" t="s">
        <v>83</v>
      </c>
      <c r="AY908" s="269" t="s">
        <v>156</v>
      </c>
    </row>
    <row r="909" s="2" customFormat="1" ht="36" customHeight="1">
      <c r="A909" s="39"/>
      <c r="B909" s="40"/>
      <c r="C909" s="219" t="s">
        <v>766</v>
      </c>
      <c r="D909" s="219" t="s">
        <v>160</v>
      </c>
      <c r="E909" s="220" t="s">
        <v>767</v>
      </c>
      <c r="F909" s="221" t="s">
        <v>768</v>
      </c>
      <c r="G909" s="222" t="s">
        <v>186</v>
      </c>
      <c r="H909" s="223">
        <v>7.9790000000000001</v>
      </c>
      <c r="I909" s="224"/>
      <c r="J909" s="225">
        <f>ROUND(I909*H909,2)</f>
        <v>0</v>
      </c>
      <c r="K909" s="221" t="s">
        <v>164</v>
      </c>
      <c r="L909" s="45"/>
      <c r="M909" s="226" t="s">
        <v>1</v>
      </c>
      <c r="N909" s="227" t="s">
        <v>40</v>
      </c>
      <c r="O909" s="92"/>
      <c r="P909" s="228">
        <f>O909*H909</f>
        <v>0</v>
      </c>
      <c r="Q909" s="228">
        <v>0</v>
      </c>
      <c r="R909" s="228">
        <f>Q909*H909</f>
        <v>0</v>
      </c>
      <c r="S909" s="228">
        <v>2.2000000000000002</v>
      </c>
      <c r="T909" s="229">
        <f>S909*H909</f>
        <v>17.553800000000003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30" t="s">
        <v>165</v>
      </c>
      <c r="AT909" s="230" t="s">
        <v>160</v>
      </c>
      <c r="AU909" s="230" t="s">
        <v>166</v>
      </c>
      <c r="AY909" s="18" t="s">
        <v>156</v>
      </c>
      <c r="BE909" s="231">
        <f>IF(N909="základní",J909,0)</f>
        <v>0</v>
      </c>
      <c r="BF909" s="231">
        <f>IF(N909="snížená",J909,0)</f>
        <v>0</v>
      </c>
      <c r="BG909" s="231">
        <f>IF(N909="zákl. přenesená",J909,0)</f>
        <v>0</v>
      </c>
      <c r="BH909" s="231">
        <f>IF(N909="sníž. přenesená",J909,0)</f>
        <v>0</v>
      </c>
      <c r="BI909" s="231">
        <f>IF(N909="nulová",J909,0)</f>
        <v>0</v>
      </c>
      <c r="BJ909" s="18" t="s">
        <v>83</v>
      </c>
      <c r="BK909" s="231">
        <f>ROUND(I909*H909,2)</f>
        <v>0</v>
      </c>
      <c r="BL909" s="18" t="s">
        <v>165</v>
      </c>
      <c r="BM909" s="230" t="s">
        <v>769</v>
      </c>
    </row>
    <row r="910" s="2" customFormat="1">
      <c r="A910" s="39"/>
      <c r="B910" s="40"/>
      <c r="C910" s="41"/>
      <c r="D910" s="232" t="s">
        <v>168</v>
      </c>
      <c r="E910" s="41"/>
      <c r="F910" s="233" t="s">
        <v>770</v>
      </c>
      <c r="G910" s="41"/>
      <c r="H910" s="41"/>
      <c r="I910" s="234"/>
      <c r="J910" s="41"/>
      <c r="K910" s="41"/>
      <c r="L910" s="45"/>
      <c r="M910" s="235"/>
      <c r="N910" s="236"/>
      <c r="O910" s="92"/>
      <c r="P910" s="92"/>
      <c r="Q910" s="92"/>
      <c r="R910" s="92"/>
      <c r="S910" s="92"/>
      <c r="T910" s="93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T910" s="18" t="s">
        <v>168</v>
      </c>
      <c r="AU910" s="18" t="s">
        <v>166</v>
      </c>
    </row>
    <row r="911" s="13" customFormat="1">
      <c r="A911" s="13"/>
      <c r="B911" s="237"/>
      <c r="C911" s="238"/>
      <c r="D911" s="239" t="s">
        <v>170</v>
      </c>
      <c r="E911" s="240" t="s">
        <v>1</v>
      </c>
      <c r="F911" s="241" t="s">
        <v>171</v>
      </c>
      <c r="G911" s="238"/>
      <c r="H911" s="240" t="s">
        <v>1</v>
      </c>
      <c r="I911" s="242"/>
      <c r="J911" s="238"/>
      <c r="K911" s="238"/>
      <c r="L911" s="243"/>
      <c r="M911" s="244"/>
      <c r="N911" s="245"/>
      <c r="O911" s="245"/>
      <c r="P911" s="245"/>
      <c r="Q911" s="245"/>
      <c r="R911" s="245"/>
      <c r="S911" s="245"/>
      <c r="T911" s="246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7" t="s">
        <v>170</v>
      </c>
      <c r="AU911" s="247" t="s">
        <v>166</v>
      </c>
      <c r="AV911" s="13" t="s">
        <v>83</v>
      </c>
      <c r="AW911" s="13" t="s">
        <v>31</v>
      </c>
      <c r="AX911" s="13" t="s">
        <v>75</v>
      </c>
      <c r="AY911" s="247" t="s">
        <v>156</v>
      </c>
    </row>
    <row r="912" s="13" customFormat="1">
      <c r="A912" s="13"/>
      <c r="B912" s="237"/>
      <c r="C912" s="238"/>
      <c r="D912" s="239" t="s">
        <v>170</v>
      </c>
      <c r="E912" s="240" t="s">
        <v>1</v>
      </c>
      <c r="F912" s="241" t="s">
        <v>172</v>
      </c>
      <c r="G912" s="238"/>
      <c r="H912" s="240" t="s">
        <v>1</v>
      </c>
      <c r="I912" s="242"/>
      <c r="J912" s="238"/>
      <c r="K912" s="238"/>
      <c r="L912" s="243"/>
      <c r="M912" s="244"/>
      <c r="N912" s="245"/>
      <c r="O912" s="245"/>
      <c r="P912" s="245"/>
      <c r="Q912" s="245"/>
      <c r="R912" s="245"/>
      <c r="S912" s="245"/>
      <c r="T912" s="246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7" t="s">
        <v>170</v>
      </c>
      <c r="AU912" s="247" t="s">
        <v>166</v>
      </c>
      <c r="AV912" s="13" t="s">
        <v>83</v>
      </c>
      <c r="AW912" s="13" t="s">
        <v>31</v>
      </c>
      <c r="AX912" s="13" t="s">
        <v>75</v>
      </c>
      <c r="AY912" s="247" t="s">
        <v>156</v>
      </c>
    </row>
    <row r="913" s="13" customFormat="1">
      <c r="A913" s="13"/>
      <c r="B913" s="237"/>
      <c r="C913" s="238"/>
      <c r="D913" s="239" t="s">
        <v>170</v>
      </c>
      <c r="E913" s="240" t="s">
        <v>1</v>
      </c>
      <c r="F913" s="241" t="s">
        <v>173</v>
      </c>
      <c r="G913" s="238"/>
      <c r="H913" s="240" t="s">
        <v>1</v>
      </c>
      <c r="I913" s="242"/>
      <c r="J913" s="238"/>
      <c r="K913" s="238"/>
      <c r="L913" s="243"/>
      <c r="M913" s="244"/>
      <c r="N913" s="245"/>
      <c r="O913" s="245"/>
      <c r="P913" s="245"/>
      <c r="Q913" s="245"/>
      <c r="R913" s="245"/>
      <c r="S913" s="245"/>
      <c r="T913" s="246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7" t="s">
        <v>170</v>
      </c>
      <c r="AU913" s="247" t="s">
        <v>166</v>
      </c>
      <c r="AV913" s="13" t="s">
        <v>83</v>
      </c>
      <c r="AW913" s="13" t="s">
        <v>31</v>
      </c>
      <c r="AX913" s="13" t="s">
        <v>75</v>
      </c>
      <c r="AY913" s="247" t="s">
        <v>156</v>
      </c>
    </row>
    <row r="914" s="13" customFormat="1">
      <c r="A914" s="13"/>
      <c r="B914" s="237"/>
      <c r="C914" s="238"/>
      <c r="D914" s="239" t="s">
        <v>170</v>
      </c>
      <c r="E914" s="240" t="s">
        <v>1</v>
      </c>
      <c r="F914" s="241" t="s">
        <v>771</v>
      </c>
      <c r="G914" s="238"/>
      <c r="H914" s="240" t="s">
        <v>1</v>
      </c>
      <c r="I914" s="242"/>
      <c r="J914" s="238"/>
      <c r="K914" s="238"/>
      <c r="L914" s="243"/>
      <c r="M914" s="244"/>
      <c r="N914" s="245"/>
      <c r="O914" s="245"/>
      <c r="P914" s="245"/>
      <c r="Q914" s="245"/>
      <c r="R914" s="245"/>
      <c r="S914" s="245"/>
      <c r="T914" s="246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7" t="s">
        <v>170</v>
      </c>
      <c r="AU914" s="247" t="s">
        <v>166</v>
      </c>
      <c r="AV914" s="13" t="s">
        <v>83</v>
      </c>
      <c r="AW914" s="13" t="s">
        <v>31</v>
      </c>
      <c r="AX914" s="13" t="s">
        <v>75</v>
      </c>
      <c r="AY914" s="247" t="s">
        <v>156</v>
      </c>
    </row>
    <row r="915" s="14" customFormat="1">
      <c r="A915" s="14"/>
      <c r="B915" s="248"/>
      <c r="C915" s="249"/>
      <c r="D915" s="239" t="s">
        <v>170</v>
      </c>
      <c r="E915" s="250" t="s">
        <v>1</v>
      </c>
      <c r="F915" s="251" t="s">
        <v>772</v>
      </c>
      <c r="G915" s="249"/>
      <c r="H915" s="252">
        <v>2.9260000000000002</v>
      </c>
      <c r="I915" s="253"/>
      <c r="J915" s="249"/>
      <c r="K915" s="249"/>
      <c r="L915" s="254"/>
      <c r="M915" s="255"/>
      <c r="N915" s="256"/>
      <c r="O915" s="256"/>
      <c r="P915" s="256"/>
      <c r="Q915" s="256"/>
      <c r="R915" s="256"/>
      <c r="S915" s="256"/>
      <c r="T915" s="257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8" t="s">
        <v>170</v>
      </c>
      <c r="AU915" s="258" t="s">
        <v>166</v>
      </c>
      <c r="AV915" s="14" t="s">
        <v>85</v>
      </c>
      <c r="AW915" s="14" t="s">
        <v>31</v>
      </c>
      <c r="AX915" s="14" t="s">
        <v>75</v>
      </c>
      <c r="AY915" s="258" t="s">
        <v>156</v>
      </c>
    </row>
    <row r="916" s="14" customFormat="1">
      <c r="A916" s="14"/>
      <c r="B916" s="248"/>
      <c r="C916" s="249"/>
      <c r="D916" s="239" t="s">
        <v>170</v>
      </c>
      <c r="E916" s="250" t="s">
        <v>1</v>
      </c>
      <c r="F916" s="251" t="s">
        <v>773</v>
      </c>
      <c r="G916" s="249"/>
      <c r="H916" s="252">
        <v>2.9260000000000002</v>
      </c>
      <c r="I916" s="253"/>
      <c r="J916" s="249"/>
      <c r="K916" s="249"/>
      <c r="L916" s="254"/>
      <c r="M916" s="255"/>
      <c r="N916" s="256"/>
      <c r="O916" s="256"/>
      <c r="P916" s="256"/>
      <c r="Q916" s="256"/>
      <c r="R916" s="256"/>
      <c r="S916" s="256"/>
      <c r="T916" s="257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8" t="s">
        <v>170</v>
      </c>
      <c r="AU916" s="258" t="s">
        <v>166</v>
      </c>
      <c r="AV916" s="14" t="s">
        <v>85</v>
      </c>
      <c r="AW916" s="14" t="s">
        <v>31</v>
      </c>
      <c r="AX916" s="14" t="s">
        <v>75</v>
      </c>
      <c r="AY916" s="258" t="s">
        <v>156</v>
      </c>
    </row>
    <row r="917" s="14" customFormat="1">
      <c r="A917" s="14"/>
      <c r="B917" s="248"/>
      <c r="C917" s="249"/>
      <c r="D917" s="239" t="s">
        <v>170</v>
      </c>
      <c r="E917" s="250" t="s">
        <v>1</v>
      </c>
      <c r="F917" s="251" t="s">
        <v>774</v>
      </c>
      <c r="G917" s="249"/>
      <c r="H917" s="252">
        <v>2.1269999999999998</v>
      </c>
      <c r="I917" s="253"/>
      <c r="J917" s="249"/>
      <c r="K917" s="249"/>
      <c r="L917" s="254"/>
      <c r="M917" s="255"/>
      <c r="N917" s="256"/>
      <c r="O917" s="256"/>
      <c r="P917" s="256"/>
      <c r="Q917" s="256"/>
      <c r="R917" s="256"/>
      <c r="S917" s="256"/>
      <c r="T917" s="257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8" t="s">
        <v>170</v>
      </c>
      <c r="AU917" s="258" t="s">
        <v>166</v>
      </c>
      <c r="AV917" s="14" t="s">
        <v>85</v>
      </c>
      <c r="AW917" s="14" t="s">
        <v>31</v>
      </c>
      <c r="AX917" s="14" t="s">
        <v>75</v>
      </c>
      <c r="AY917" s="258" t="s">
        <v>156</v>
      </c>
    </row>
    <row r="918" s="15" customFormat="1">
      <c r="A918" s="15"/>
      <c r="B918" s="259"/>
      <c r="C918" s="260"/>
      <c r="D918" s="239" t="s">
        <v>170</v>
      </c>
      <c r="E918" s="261" t="s">
        <v>1</v>
      </c>
      <c r="F918" s="262" t="s">
        <v>176</v>
      </c>
      <c r="G918" s="260"/>
      <c r="H918" s="263">
        <v>7.9790000000000001</v>
      </c>
      <c r="I918" s="264"/>
      <c r="J918" s="260"/>
      <c r="K918" s="260"/>
      <c r="L918" s="265"/>
      <c r="M918" s="266"/>
      <c r="N918" s="267"/>
      <c r="O918" s="267"/>
      <c r="P918" s="267"/>
      <c r="Q918" s="267"/>
      <c r="R918" s="267"/>
      <c r="S918" s="267"/>
      <c r="T918" s="268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69" t="s">
        <v>170</v>
      </c>
      <c r="AU918" s="269" t="s">
        <v>166</v>
      </c>
      <c r="AV918" s="15" t="s">
        <v>165</v>
      </c>
      <c r="AW918" s="15" t="s">
        <v>31</v>
      </c>
      <c r="AX918" s="15" t="s">
        <v>83</v>
      </c>
      <c r="AY918" s="269" t="s">
        <v>156</v>
      </c>
    </row>
    <row r="919" s="12" customFormat="1" ht="20.88" customHeight="1">
      <c r="A919" s="12"/>
      <c r="B919" s="203"/>
      <c r="C919" s="204"/>
      <c r="D919" s="205" t="s">
        <v>74</v>
      </c>
      <c r="E919" s="217" t="s">
        <v>775</v>
      </c>
      <c r="F919" s="217" t="s">
        <v>776</v>
      </c>
      <c r="G919" s="204"/>
      <c r="H919" s="204"/>
      <c r="I919" s="207"/>
      <c r="J919" s="218">
        <f>BK919</f>
        <v>0</v>
      </c>
      <c r="K919" s="204"/>
      <c r="L919" s="209"/>
      <c r="M919" s="210"/>
      <c r="N919" s="211"/>
      <c r="O919" s="211"/>
      <c r="P919" s="212">
        <f>SUM(P920:P998)</f>
        <v>0</v>
      </c>
      <c r="Q919" s="211"/>
      <c r="R919" s="212">
        <f>SUM(R920:R998)</f>
        <v>0</v>
      </c>
      <c r="S919" s="211"/>
      <c r="T919" s="213">
        <f>SUM(T920:T998)</f>
        <v>40.171227999999999</v>
      </c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R919" s="214" t="s">
        <v>83</v>
      </c>
      <c r="AT919" s="215" t="s">
        <v>74</v>
      </c>
      <c r="AU919" s="215" t="s">
        <v>85</v>
      </c>
      <c r="AY919" s="214" t="s">
        <v>156</v>
      </c>
      <c r="BK919" s="216">
        <f>SUM(BK920:BK998)</f>
        <v>0</v>
      </c>
    </row>
    <row r="920" s="2" customFormat="1" ht="36" customHeight="1">
      <c r="A920" s="39"/>
      <c r="B920" s="40"/>
      <c r="C920" s="219" t="s">
        <v>777</v>
      </c>
      <c r="D920" s="219" t="s">
        <v>160</v>
      </c>
      <c r="E920" s="220" t="s">
        <v>778</v>
      </c>
      <c r="F920" s="221" t="s">
        <v>779</v>
      </c>
      <c r="G920" s="222" t="s">
        <v>358</v>
      </c>
      <c r="H920" s="223">
        <v>19.800000000000001</v>
      </c>
      <c r="I920" s="224"/>
      <c r="J920" s="225">
        <f>ROUND(I920*H920,2)</f>
        <v>0</v>
      </c>
      <c r="K920" s="221" t="s">
        <v>164</v>
      </c>
      <c r="L920" s="45"/>
      <c r="M920" s="226" t="s">
        <v>1</v>
      </c>
      <c r="N920" s="227" t="s">
        <v>40</v>
      </c>
      <c r="O920" s="92"/>
      <c r="P920" s="228">
        <f>O920*H920</f>
        <v>0</v>
      </c>
      <c r="Q920" s="228">
        <v>0</v>
      </c>
      <c r="R920" s="228">
        <f>Q920*H920</f>
        <v>0</v>
      </c>
      <c r="S920" s="228">
        <v>0.0080000000000000002</v>
      </c>
      <c r="T920" s="229">
        <f>S920*H920</f>
        <v>0.15840000000000001</v>
      </c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R920" s="230" t="s">
        <v>165</v>
      </c>
      <c r="AT920" s="230" t="s">
        <v>160</v>
      </c>
      <c r="AU920" s="230" t="s">
        <v>166</v>
      </c>
      <c r="AY920" s="18" t="s">
        <v>156</v>
      </c>
      <c r="BE920" s="231">
        <f>IF(N920="základní",J920,0)</f>
        <v>0</v>
      </c>
      <c r="BF920" s="231">
        <f>IF(N920="snížená",J920,0)</f>
        <v>0</v>
      </c>
      <c r="BG920" s="231">
        <f>IF(N920="zákl. přenesená",J920,0)</f>
        <v>0</v>
      </c>
      <c r="BH920" s="231">
        <f>IF(N920="sníž. přenesená",J920,0)</f>
        <v>0</v>
      </c>
      <c r="BI920" s="231">
        <f>IF(N920="nulová",J920,0)</f>
        <v>0</v>
      </c>
      <c r="BJ920" s="18" t="s">
        <v>83</v>
      </c>
      <c r="BK920" s="231">
        <f>ROUND(I920*H920,2)</f>
        <v>0</v>
      </c>
      <c r="BL920" s="18" t="s">
        <v>165</v>
      </c>
      <c r="BM920" s="230" t="s">
        <v>780</v>
      </c>
    </row>
    <row r="921" s="2" customFormat="1">
      <c r="A921" s="39"/>
      <c r="B921" s="40"/>
      <c r="C921" s="41"/>
      <c r="D921" s="232" t="s">
        <v>168</v>
      </c>
      <c r="E921" s="41"/>
      <c r="F921" s="233" t="s">
        <v>781</v>
      </c>
      <c r="G921" s="41"/>
      <c r="H921" s="41"/>
      <c r="I921" s="234"/>
      <c r="J921" s="41"/>
      <c r="K921" s="41"/>
      <c r="L921" s="45"/>
      <c r="M921" s="235"/>
      <c r="N921" s="236"/>
      <c r="O921" s="92"/>
      <c r="P921" s="92"/>
      <c r="Q921" s="92"/>
      <c r="R921" s="92"/>
      <c r="S921" s="92"/>
      <c r="T921" s="93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T921" s="18" t="s">
        <v>168</v>
      </c>
      <c r="AU921" s="18" t="s">
        <v>166</v>
      </c>
    </row>
    <row r="922" s="13" customFormat="1">
      <c r="A922" s="13"/>
      <c r="B922" s="237"/>
      <c r="C922" s="238"/>
      <c r="D922" s="239" t="s">
        <v>170</v>
      </c>
      <c r="E922" s="240" t="s">
        <v>1</v>
      </c>
      <c r="F922" s="241" t="s">
        <v>171</v>
      </c>
      <c r="G922" s="238"/>
      <c r="H922" s="240" t="s">
        <v>1</v>
      </c>
      <c r="I922" s="242"/>
      <c r="J922" s="238"/>
      <c r="K922" s="238"/>
      <c r="L922" s="243"/>
      <c r="M922" s="244"/>
      <c r="N922" s="245"/>
      <c r="O922" s="245"/>
      <c r="P922" s="245"/>
      <c r="Q922" s="245"/>
      <c r="R922" s="245"/>
      <c r="S922" s="245"/>
      <c r="T922" s="246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7" t="s">
        <v>170</v>
      </c>
      <c r="AU922" s="247" t="s">
        <v>166</v>
      </c>
      <c r="AV922" s="13" t="s">
        <v>83</v>
      </c>
      <c r="AW922" s="13" t="s">
        <v>31</v>
      </c>
      <c r="AX922" s="13" t="s">
        <v>75</v>
      </c>
      <c r="AY922" s="247" t="s">
        <v>156</v>
      </c>
    </row>
    <row r="923" s="13" customFormat="1">
      <c r="A923" s="13"/>
      <c r="B923" s="237"/>
      <c r="C923" s="238"/>
      <c r="D923" s="239" t="s">
        <v>170</v>
      </c>
      <c r="E923" s="240" t="s">
        <v>1</v>
      </c>
      <c r="F923" s="241" t="s">
        <v>172</v>
      </c>
      <c r="G923" s="238"/>
      <c r="H923" s="240" t="s">
        <v>1</v>
      </c>
      <c r="I923" s="242"/>
      <c r="J923" s="238"/>
      <c r="K923" s="238"/>
      <c r="L923" s="243"/>
      <c r="M923" s="244"/>
      <c r="N923" s="245"/>
      <c r="O923" s="245"/>
      <c r="P923" s="245"/>
      <c r="Q923" s="245"/>
      <c r="R923" s="245"/>
      <c r="S923" s="245"/>
      <c r="T923" s="246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7" t="s">
        <v>170</v>
      </c>
      <c r="AU923" s="247" t="s">
        <v>166</v>
      </c>
      <c r="AV923" s="13" t="s">
        <v>83</v>
      </c>
      <c r="AW923" s="13" t="s">
        <v>31</v>
      </c>
      <c r="AX923" s="13" t="s">
        <v>75</v>
      </c>
      <c r="AY923" s="247" t="s">
        <v>156</v>
      </c>
    </row>
    <row r="924" s="13" customFormat="1">
      <c r="A924" s="13"/>
      <c r="B924" s="237"/>
      <c r="C924" s="238"/>
      <c r="D924" s="239" t="s">
        <v>170</v>
      </c>
      <c r="E924" s="240" t="s">
        <v>1</v>
      </c>
      <c r="F924" s="241" t="s">
        <v>173</v>
      </c>
      <c r="G924" s="238"/>
      <c r="H924" s="240" t="s">
        <v>1</v>
      </c>
      <c r="I924" s="242"/>
      <c r="J924" s="238"/>
      <c r="K924" s="238"/>
      <c r="L924" s="243"/>
      <c r="M924" s="244"/>
      <c r="N924" s="245"/>
      <c r="O924" s="245"/>
      <c r="P924" s="245"/>
      <c r="Q924" s="245"/>
      <c r="R924" s="245"/>
      <c r="S924" s="245"/>
      <c r="T924" s="246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7" t="s">
        <v>170</v>
      </c>
      <c r="AU924" s="247" t="s">
        <v>166</v>
      </c>
      <c r="AV924" s="13" t="s">
        <v>83</v>
      </c>
      <c r="AW924" s="13" t="s">
        <v>31</v>
      </c>
      <c r="AX924" s="13" t="s">
        <v>75</v>
      </c>
      <c r="AY924" s="247" t="s">
        <v>156</v>
      </c>
    </row>
    <row r="925" s="14" customFormat="1">
      <c r="A925" s="14"/>
      <c r="B925" s="248"/>
      <c r="C925" s="249"/>
      <c r="D925" s="239" t="s">
        <v>170</v>
      </c>
      <c r="E925" s="250" t="s">
        <v>1</v>
      </c>
      <c r="F925" s="251" t="s">
        <v>782</v>
      </c>
      <c r="G925" s="249"/>
      <c r="H925" s="252">
        <v>19.800000000000001</v>
      </c>
      <c r="I925" s="253"/>
      <c r="J925" s="249"/>
      <c r="K925" s="249"/>
      <c r="L925" s="254"/>
      <c r="M925" s="255"/>
      <c r="N925" s="256"/>
      <c r="O925" s="256"/>
      <c r="P925" s="256"/>
      <c r="Q925" s="256"/>
      <c r="R925" s="256"/>
      <c r="S925" s="256"/>
      <c r="T925" s="257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58" t="s">
        <v>170</v>
      </c>
      <c r="AU925" s="258" t="s">
        <v>166</v>
      </c>
      <c r="AV925" s="14" t="s">
        <v>85</v>
      </c>
      <c r="AW925" s="14" t="s">
        <v>31</v>
      </c>
      <c r="AX925" s="14" t="s">
        <v>75</v>
      </c>
      <c r="AY925" s="258" t="s">
        <v>156</v>
      </c>
    </row>
    <row r="926" s="15" customFormat="1">
      <c r="A926" s="15"/>
      <c r="B926" s="259"/>
      <c r="C926" s="260"/>
      <c r="D926" s="239" t="s">
        <v>170</v>
      </c>
      <c r="E926" s="261" t="s">
        <v>1</v>
      </c>
      <c r="F926" s="262" t="s">
        <v>176</v>
      </c>
      <c r="G926" s="260"/>
      <c r="H926" s="263">
        <v>19.800000000000001</v>
      </c>
      <c r="I926" s="264"/>
      <c r="J926" s="260"/>
      <c r="K926" s="260"/>
      <c r="L926" s="265"/>
      <c r="M926" s="266"/>
      <c r="N926" s="267"/>
      <c r="O926" s="267"/>
      <c r="P926" s="267"/>
      <c r="Q926" s="267"/>
      <c r="R926" s="267"/>
      <c r="S926" s="267"/>
      <c r="T926" s="268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69" t="s">
        <v>170</v>
      </c>
      <c r="AU926" s="269" t="s">
        <v>166</v>
      </c>
      <c r="AV926" s="15" t="s">
        <v>165</v>
      </c>
      <c r="AW926" s="15" t="s">
        <v>31</v>
      </c>
      <c r="AX926" s="15" t="s">
        <v>83</v>
      </c>
      <c r="AY926" s="269" t="s">
        <v>156</v>
      </c>
    </row>
    <row r="927" s="2" customFormat="1" ht="40.8" customHeight="1">
      <c r="A927" s="39"/>
      <c r="B927" s="40"/>
      <c r="C927" s="219" t="s">
        <v>783</v>
      </c>
      <c r="D927" s="219" t="s">
        <v>160</v>
      </c>
      <c r="E927" s="220" t="s">
        <v>784</v>
      </c>
      <c r="F927" s="221" t="s">
        <v>785</v>
      </c>
      <c r="G927" s="222" t="s">
        <v>163</v>
      </c>
      <c r="H927" s="223">
        <v>190.09999999999999</v>
      </c>
      <c r="I927" s="224"/>
      <c r="J927" s="225">
        <f>ROUND(I927*H927,2)</f>
        <v>0</v>
      </c>
      <c r="K927" s="221" t="s">
        <v>164</v>
      </c>
      <c r="L927" s="45"/>
      <c r="M927" s="226" t="s">
        <v>1</v>
      </c>
      <c r="N927" s="227" t="s">
        <v>40</v>
      </c>
      <c r="O927" s="92"/>
      <c r="P927" s="228">
        <f>O927*H927</f>
        <v>0</v>
      </c>
      <c r="Q927" s="228">
        <v>0</v>
      </c>
      <c r="R927" s="228">
        <f>Q927*H927</f>
        <v>0</v>
      </c>
      <c r="S927" s="228">
        <v>0.01</v>
      </c>
      <c r="T927" s="229">
        <f>S927*H927</f>
        <v>1.901</v>
      </c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R927" s="230" t="s">
        <v>165</v>
      </c>
      <c r="AT927" s="230" t="s">
        <v>160</v>
      </c>
      <c r="AU927" s="230" t="s">
        <v>166</v>
      </c>
      <c r="AY927" s="18" t="s">
        <v>156</v>
      </c>
      <c r="BE927" s="231">
        <f>IF(N927="základní",J927,0)</f>
        <v>0</v>
      </c>
      <c r="BF927" s="231">
        <f>IF(N927="snížená",J927,0)</f>
        <v>0</v>
      </c>
      <c r="BG927" s="231">
        <f>IF(N927="zákl. přenesená",J927,0)</f>
        <v>0</v>
      </c>
      <c r="BH927" s="231">
        <f>IF(N927="sníž. přenesená",J927,0)</f>
        <v>0</v>
      </c>
      <c r="BI927" s="231">
        <f>IF(N927="nulová",J927,0)</f>
        <v>0</v>
      </c>
      <c r="BJ927" s="18" t="s">
        <v>83</v>
      </c>
      <c r="BK927" s="231">
        <f>ROUND(I927*H927,2)</f>
        <v>0</v>
      </c>
      <c r="BL927" s="18" t="s">
        <v>165</v>
      </c>
      <c r="BM927" s="230" t="s">
        <v>786</v>
      </c>
    </row>
    <row r="928" s="2" customFormat="1">
      <c r="A928" s="39"/>
      <c r="B928" s="40"/>
      <c r="C928" s="41"/>
      <c r="D928" s="232" t="s">
        <v>168</v>
      </c>
      <c r="E928" s="41"/>
      <c r="F928" s="233" t="s">
        <v>787</v>
      </c>
      <c r="G928" s="41"/>
      <c r="H928" s="41"/>
      <c r="I928" s="234"/>
      <c r="J928" s="41"/>
      <c r="K928" s="41"/>
      <c r="L928" s="45"/>
      <c r="M928" s="235"/>
      <c r="N928" s="236"/>
      <c r="O928" s="92"/>
      <c r="P928" s="92"/>
      <c r="Q928" s="92"/>
      <c r="R928" s="92"/>
      <c r="S928" s="92"/>
      <c r="T928" s="93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T928" s="18" t="s">
        <v>168</v>
      </c>
      <c r="AU928" s="18" t="s">
        <v>166</v>
      </c>
    </row>
    <row r="929" s="13" customFormat="1">
      <c r="A929" s="13"/>
      <c r="B929" s="237"/>
      <c r="C929" s="238"/>
      <c r="D929" s="239" t="s">
        <v>170</v>
      </c>
      <c r="E929" s="240" t="s">
        <v>1</v>
      </c>
      <c r="F929" s="241" t="s">
        <v>171</v>
      </c>
      <c r="G929" s="238"/>
      <c r="H929" s="240" t="s">
        <v>1</v>
      </c>
      <c r="I929" s="242"/>
      <c r="J929" s="238"/>
      <c r="K929" s="238"/>
      <c r="L929" s="243"/>
      <c r="M929" s="244"/>
      <c r="N929" s="245"/>
      <c r="O929" s="245"/>
      <c r="P929" s="245"/>
      <c r="Q929" s="245"/>
      <c r="R929" s="245"/>
      <c r="S929" s="245"/>
      <c r="T929" s="246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7" t="s">
        <v>170</v>
      </c>
      <c r="AU929" s="247" t="s">
        <v>166</v>
      </c>
      <c r="AV929" s="13" t="s">
        <v>83</v>
      </c>
      <c r="AW929" s="13" t="s">
        <v>31</v>
      </c>
      <c r="AX929" s="13" t="s">
        <v>75</v>
      </c>
      <c r="AY929" s="247" t="s">
        <v>156</v>
      </c>
    </row>
    <row r="930" s="13" customFormat="1">
      <c r="A930" s="13"/>
      <c r="B930" s="237"/>
      <c r="C930" s="238"/>
      <c r="D930" s="239" t="s">
        <v>170</v>
      </c>
      <c r="E930" s="240" t="s">
        <v>1</v>
      </c>
      <c r="F930" s="241" t="s">
        <v>172</v>
      </c>
      <c r="G930" s="238"/>
      <c r="H930" s="240" t="s">
        <v>1</v>
      </c>
      <c r="I930" s="242"/>
      <c r="J930" s="238"/>
      <c r="K930" s="238"/>
      <c r="L930" s="243"/>
      <c r="M930" s="244"/>
      <c r="N930" s="245"/>
      <c r="O930" s="245"/>
      <c r="P930" s="245"/>
      <c r="Q930" s="245"/>
      <c r="R930" s="245"/>
      <c r="S930" s="245"/>
      <c r="T930" s="246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7" t="s">
        <v>170</v>
      </c>
      <c r="AU930" s="247" t="s">
        <v>166</v>
      </c>
      <c r="AV930" s="13" t="s">
        <v>83</v>
      </c>
      <c r="AW930" s="13" t="s">
        <v>31</v>
      </c>
      <c r="AX930" s="13" t="s">
        <v>75</v>
      </c>
      <c r="AY930" s="247" t="s">
        <v>156</v>
      </c>
    </row>
    <row r="931" s="13" customFormat="1">
      <c r="A931" s="13"/>
      <c r="B931" s="237"/>
      <c r="C931" s="238"/>
      <c r="D931" s="239" t="s">
        <v>170</v>
      </c>
      <c r="E931" s="240" t="s">
        <v>1</v>
      </c>
      <c r="F931" s="241" t="s">
        <v>173</v>
      </c>
      <c r="G931" s="238"/>
      <c r="H931" s="240" t="s">
        <v>1</v>
      </c>
      <c r="I931" s="242"/>
      <c r="J931" s="238"/>
      <c r="K931" s="238"/>
      <c r="L931" s="243"/>
      <c r="M931" s="244"/>
      <c r="N931" s="245"/>
      <c r="O931" s="245"/>
      <c r="P931" s="245"/>
      <c r="Q931" s="245"/>
      <c r="R931" s="245"/>
      <c r="S931" s="245"/>
      <c r="T931" s="246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7" t="s">
        <v>170</v>
      </c>
      <c r="AU931" s="247" t="s">
        <v>166</v>
      </c>
      <c r="AV931" s="13" t="s">
        <v>83</v>
      </c>
      <c r="AW931" s="13" t="s">
        <v>31</v>
      </c>
      <c r="AX931" s="13" t="s">
        <v>75</v>
      </c>
      <c r="AY931" s="247" t="s">
        <v>156</v>
      </c>
    </row>
    <row r="932" s="13" customFormat="1">
      <c r="A932" s="13"/>
      <c r="B932" s="237"/>
      <c r="C932" s="238"/>
      <c r="D932" s="239" t="s">
        <v>170</v>
      </c>
      <c r="E932" s="240" t="s">
        <v>1</v>
      </c>
      <c r="F932" s="241" t="s">
        <v>788</v>
      </c>
      <c r="G932" s="238"/>
      <c r="H932" s="240" t="s">
        <v>1</v>
      </c>
      <c r="I932" s="242"/>
      <c r="J932" s="238"/>
      <c r="K932" s="238"/>
      <c r="L932" s="243"/>
      <c r="M932" s="244"/>
      <c r="N932" s="245"/>
      <c r="O932" s="245"/>
      <c r="P932" s="245"/>
      <c r="Q932" s="245"/>
      <c r="R932" s="245"/>
      <c r="S932" s="245"/>
      <c r="T932" s="246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7" t="s">
        <v>170</v>
      </c>
      <c r="AU932" s="247" t="s">
        <v>166</v>
      </c>
      <c r="AV932" s="13" t="s">
        <v>83</v>
      </c>
      <c r="AW932" s="13" t="s">
        <v>31</v>
      </c>
      <c r="AX932" s="13" t="s">
        <v>75</v>
      </c>
      <c r="AY932" s="247" t="s">
        <v>156</v>
      </c>
    </row>
    <row r="933" s="13" customFormat="1">
      <c r="A933" s="13"/>
      <c r="B933" s="237"/>
      <c r="C933" s="238"/>
      <c r="D933" s="239" t="s">
        <v>170</v>
      </c>
      <c r="E933" s="240" t="s">
        <v>1</v>
      </c>
      <c r="F933" s="241" t="s">
        <v>173</v>
      </c>
      <c r="G933" s="238"/>
      <c r="H933" s="240" t="s">
        <v>1</v>
      </c>
      <c r="I933" s="242"/>
      <c r="J933" s="238"/>
      <c r="K933" s="238"/>
      <c r="L933" s="243"/>
      <c r="M933" s="244"/>
      <c r="N933" s="245"/>
      <c r="O933" s="245"/>
      <c r="P933" s="245"/>
      <c r="Q933" s="245"/>
      <c r="R933" s="245"/>
      <c r="S933" s="245"/>
      <c r="T933" s="246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7" t="s">
        <v>170</v>
      </c>
      <c r="AU933" s="247" t="s">
        <v>166</v>
      </c>
      <c r="AV933" s="13" t="s">
        <v>83</v>
      </c>
      <c r="AW933" s="13" t="s">
        <v>31</v>
      </c>
      <c r="AX933" s="13" t="s">
        <v>75</v>
      </c>
      <c r="AY933" s="247" t="s">
        <v>156</v>
      </c>
    </row>
    <row r="934" s="14" customFormat="1">
      <c r="A934" s="14"/>
      <c r="B934" s="248"/>
      <c r="C934" s="249"/>
      <c r="D934" s="239" t="s">
        <v>170</v>
      </c>
      <c r="E934" s="250" t="s">
        <v>1</v>
      </c>
      <c r="F934" s="251" t="s">
        <v>380</v>
      </c>
      <c r="G934" s="249"/>
      <c r="H934" s="252">
        <v>69.5</v>
      </c>
      <c r="I934" s="253"/>
      <c r="J934" s="249"/>
      <c r="K934" s="249"/>
      <c r="L934" s="254"/>
      <c r="M934" s="255"/>
      <c r="N934" s="256"/>
      <c r="O934" s="256"/>
      <c r="P934" s="256"/>
      <c r="Q934" s="256"/>
      <c r="R934" s="256"/>
      <c r="S934" s="256"/>
      <c r="T934" s="257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8" t="s">
        <v>170</v>
      </c>
      <c r="AU934" s="258" t="s">
        <v>166</v>
      </c>
      <c r="AV934" s="14" t="s">
        <v>85</v>
      </c>
      <c r="AW934" s="14" t="s">
        <v>31</v>
      </c>
      <c r="AX934" s="14" t="s">
        <v>75</v>
      </c>
      <c r="AY934" s="258" t="s">
        <v>156</v>
      </c>
    </row>
    <row r="935" s="14" customFormat="1">
      <c r="A935" s="14"/>
      <c r="B935" s="248"/>
      <c r="C935" s="249"/>
      <c r="D935" s="239" t="s">
        <v>170</v>
      </c>
      <c r="E935" s="250" t="s">
        <v>1</v>
      </c>
      <c r="F935" s="251" t="s">
        <v>381</v>
      </c>
      <c r="G935" s="249"/>
      <c r="H935" s="252">
        <v>69.5</v>
      </c>
      <c r="I935" s="253"/>
      <c r="J935" s="249"/>
      <c r="K935" s="249"/>
      <c r="L935" s="254"/>
      <c r="M935" s="255"/>
      <c r="N935" s="256"/>
      <c r="O935" s="256"/>
      <c r="P935" s="256"/>
      <c r="Q935" s="256"/>
      <c r="R935" s="256"/>
      <c r="S935" s="256"/>
      <c r="T935" s="257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58" t="s">
        <v>170</v>
      </c>
      <c r="AU935" s="258" t="s">
        <v>166</v>
      </c>
      <c r="AV935" s="14" t="s">
        <v>85</v>
      </c>
      <c r="AW935" s="14" t="s">
        <v>31</v>
      </c>
      <c r="AX935" s="14" t="s">
        <v>75</v>
      </c>
      <c r="AY935" s="258" t="s">
        <v>156</v>
      </c>
    </row>
    <row r="936" s="14" customFormat="1">
      <c r="A936" s="14"/>
      <c r="B936" s="248"/>
      <c r="C936" s="249"/>
      <c r="D936" s="239" t="s">
        <v>170</v>
      </c>
      <c r="E936" s="250" t="s">
        <v>1</v>
      </c>
      <c r="F936" s="251" t="s">
        <v>382</v>
      </c>
      <c r="G936" s="249"/>
      <c r="H936" s="252">
        <v>51.100000000000001</v>
      </c>
      <c r="I936" s="253"/>
      <c r="J936" s="249"/>
      <c r="K936" s="249"/>
      <c r="L936" s="254"/>
      <c r="M936" s="255"/>
      <c r="N936" s="256"/>
      <c r="O936" s="256"/>
      <c r="P936" s="256"/>
      <c r="Q936" s="256"/>
      <c r="R936" s="256"/>
      <c r="S936" s="256"/>
      <c r="T936" s="257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8" t="s">
        <v>170</v>
      </c>
      <c r="AU936" s="258" t="s">
        <v>166</v>
      </c>
      <c r="AV936" s="14" t="s">
        <v>85</v>
      </c>
      <c r="AW936" s="14" t="s">
        <v>31</v>
      </c>
      <c r="AX936" s="14" t="s">
        <v>75</v>
      </c>
      <c r="AY936" s="258" t="s">
        <v>156</v>
      </c>
    </row>
    <row r="937" s="15" customFormat="1">
      <c r="A937" s="15"/>
      <c r="B937" s="259"/>
      <c r="C937" s="260"/>
      <c r="D937" s="239" t="s">
        <v>170</v>
      </c>
      <c r="E937" s="261" t="s">
        <v>1</v>
      </c>
      <c r="F937" s="262" t="s">
        <v>176</v>
      </c>
      <c r="G937" s="260"/>
      <c r="H937" s="263">
        <v>190.09999999999999</v>
      </c>
      <c r="I937" s="264"/>
      <c r="J937" s="260"/>
      <c r="K937" s="260"/>
      <c r="L937" s="265"/>
      <c r="M937" s="266"/>
      <c r="N937" s="267"/>
      <c r="O937" s="267"/>
      <c r="P937" s="267"/>
      <c r="Q937" s="267"/>
      <c r="R937" s="267"/>
      <c r="S937" s="267"/>
      <c r="T937" s="268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69" t="s">
        <v>170</v>
      </c>
      <c r="AU937" s="269" t="s">
        <v>166</v>
      </c>
      <c r="AV937" s="15" t="s">
        <v>165</v>
      </c>
      <c r="AW937" s="15" t="s">
        <v>31</v>
      </c>
      <c r="AX937" s="15" t="s">
        <v>83</v>
      </c>
      <c r="AY937" s="269" t="s">
        <v>156</v>
      </c>
    </row>
    <row r="938" s="2" customFormat="1" ht="26.4" customHeight="1">
      <c r="A938" s="39"/>
      <c r="B938" s="40"/>
      <c r="C938" s="219" t="s">
        <v>789</v>
      </c>
      <c r="D938" s="219" t="s">
        <v>160</v>
      </c>
      <c r="E938" s="220" t="s">
        <v>790</v>
      </c>
      <c r="F938" s="221" t="s">
        <v>791</v>
      </c>
      <c r="G938" s="222" t="s">
        <v>163</v>
      </c>
      <c r="H938" s="223">
        <v>1029.683</v>
      </c>
      <c r="I938" s="224"/>
      <c r="J938" s="225">
        <f>ROUND(I938*H938,2)</f>
        <v>0</v>
      </c>
      <c r="K938" s="221" t="s">
        <v>164</v>
      </c>
      <c r="L938" s="45"/>
      <c r="M938" s="226" t="s">
        <v>1</v>
      </c>
      <c r="N938" s="227" t="s">
        <v>40</v>
      </c>
      <c r="O938" s="92"/>
      <c r="P938" s="228">
        <f>O938*H938</f>
        <v>0</v>
      </c>
      <c r="Q938" s="228">
        <v>0</v>
      </c>
      <c r="R938" s="228">
        <f>Q938*H938</f>
        <v>0</v>
      </c>
      <c r="S938" s="228">
        <v>0.01</v>
      </c>
      <c r="T938" s="229">
        <f>S938*H938</f>
        <v>10.29683</v>
      </c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R938" s="230" t="s">
        <v>165</v>
      </c>
      <c r="AT938" s="230" t="s">
        <v>160</v>
      </c>
      <c r="AU938" s="230" t="s">
        <v>166</v>
      </c>
      <c r="AY938" s="18" t="s">
        <v>156</v>
      </c>
      <c r="BE938" s="231">
        <f>IF(N938="základní",J938,0)</f>
        <v>0</v>
      </c>
      <c r="BF938" s="231">
        <f>IF(N938="snížená",J938,0)</f>
        <v>0</v>
      </c>
      <c r="BG938" s="231">
        <f>IF(N938="zákl. přenesená",J938,0)</f>
        <v>0</v>
      </c>
      <c r="BH938" s="231">
        <f>IF(N938="sníž. přenesená",J938,0)</f>
        <v>0</v>
      </c>
      <c r="BI938" s="231">
        <f>IF(N938="nulová",J938,0)</f>
        <v>0</v>
      </c>
      <c r="BJ938" s="18" t="s">
        <v>83</v>
      </c>
      <c r="BK938" s="231">
        <f>ROUND(I938*H938,2)</f>
        <v>0</v>
      </c>
      <c r="BL938" s="18" t="s">
        <v>165</v>
      </c>
      <c r="BM938" s="230" t="s">
        <v>792</v>
      </c>
    </row>
    <row r="939" s="2" customFormat="1">
      <c r="A939" s="39"/>
      <c r="B939" s="40"/>
      <c r="C939" s="41"/>
      <c r="D939" s="232" t="s">
        <v>168</v>
      </c>
      <c r="E939" s="41"/>
      <c r="F939" s="233" t="s">
        <v>793</v>
      </c>
      <c r="G939" s="41"/>
      <c r="H939" s="41"/>
      <c r="I939" s="234"/>
      <c r="J939" s="41"/>
      <c r="K939" s="41"/>
      <c r="L939" s="45"/>
      <c r="M939" s="235"/>
      <c r="N939" s="236"/>
      <c r="O939" s="92"/>
      <c r="P939" s="92"/>
      <c r="Q939" s="92"/>
      <c r="R939" s="92"/>
      <c r="S939" s="92"/>
      <c r="T939" s="93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T939" s="18" t="s">
        <v>168</v>
      </c>
      <c r="AU939" s="18" t="s">
        <v>166</v>
      </c>
    </row>
    <row r="940" s="13" customFormat="1">
      <c r="A940" s="13"/>
      <c r="B940" s="237"/>
      <c r="C940" s="238"/>
      <c r="D940" s="239" t="s">
        <v>170</v>
      </c>
      <c r="E940" s="240" t="s">
        <v>1</v>
      </c>
      <c r="F940" s="241" t="s">
        <v>171</v>
      </c>
      <c r="G940" s="238"/>
      <c r="H940" s="240" t="s">
        <v>1</v>
      </c>
      <c r="I940" s="242"/>
      <c r="J940" s="238"/>
      <c r="K940" s="238"/>
      <c r="L940" s="243"/>
      <c r="M940" s="244"/>
      <c r="N940" s="245"/>
      <c r="O940" s="245"/>
      <c r="P940" s="245"/>
      <c r="Q940" s="245"/>
      <c r="R940" s="245"/>
      <c r="S940" s="245"/>
      <c r="T940" s="246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7" t="s">
        <v>170</v>
      </c>
      <c r="AU940" s="247" t="s">
        <v>166</v>
      </c>
      <c r="AV940" s="13" t="s">
        <v>83</v>
      </c>
      <c r="AW940" s="13" t="s">
        <v>31</v>
      </c>
      <c r="AX940" s="13" t="s">
        <v>75</v>
      </c>
      <c r="AY940" s="247" t="s">
        <v>156</v>
      </c>
    </row>
    <row r="941" s="13" customFormat="1">
      <c r="A941" s="13"/>
      <c r="B941" s="237"/>
      <c r="C941" s="238"/>
      <c r="D941" s="239" t="s">
        <v>170</v>
      </c>
      <c r="E941" s="240" t="s">
        <v>1</v>
      </c>
      <c r="F941" s="241" t="s">
        <v>172</v>
      </c>
      <c r="G941" s="238"/>
      <c r="H941" s="240" t="s">
        <v>1</v>
      </c>
      <c r="I941" s="242"/>
      <c r="J941" s="238"/>
      <c r="K941" s="238"/>
      <c r="L941" s="243"/>
      <c r="M941" s="244"/>
      <c r="N941" s="245"/>
      <c r="O941" s="245"/>
      <c r="P941" s="245"/>
      <c r="Q941" s="245"/>
      <c r="R941" s="245"/>
      <c r="S941" s="245"/>
      <c r="T941" s="246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7" t="s">
        <v>170</v>
      </c>
      <c r="AU941" s="247" t="s">
        <v>166</v>
      </c>
      <c r="AV941" s="13" t="s">
        <v>83</v>
      </c>
      <c r="AW941" s="13" t="s">
        <v>31</v>
      </c>
      <c r="AX941" s="13" t="s">
        <v>75</v>
      </c>
      <c r="AY941" s="247" t="s">
        <v>156</v>
      </c>
    </row>
    <row r="942" s="13" customFormat="1">
      <c r="A942" s="13"/>
      <c r="B942" s="237"/>
      <c r="C942" s="238"/>
      <c r="D942" s="239" t="s">
        <v>170</v>
      </c>
      <c r="E942" s="240" t="s">
        <v>1</v>
      </c>
      <c r="F942" s="241" t="s">
        <v>173</v>
      </c>
      <c r="G942" s="238"/>
      <c r="H942" s="240" t="s">
        <v>1</v>
      </c>
      <c r="I942" s="242"/>
      <c r="J942" s="238"/>
      <c r="K942" s="238"/>
      <c r="L942" s="243"/>
      <c r="M942" s="244"/>
      <c r="N942" s="245"/>
      <c r="O942" s="245"/>
      <c r="P942" s="245"/>
      <c r="Q942" s="245"/>
      <c r="R942" s="245"/>
      <c r="S942" s="245"/>
      <c r="T942" s="246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47" t="s">
        <v>170</v>
      </c>
      <c r="AU942" s="247" t="s">
        <v>166</v>
      </c>
      <c r="AV942" s="13" t="s">
        <v>83</v>
      </c>
      <c r="AW942" s="13" t="s">
        <v>31</v>
      </c>
      <c r="AX942" s="13" t="s">
        <v>75</v>
      </c>
      <c r="AY942" s="247" t="s">
        <v>156</v>
      </c>
    </row>
    <row r="943" s="13" customFormat="1">
      <c r="A943" s="13"/>
      <c r="B943" s="237"/>
      <c r="C943" s="238"/>
      <c r="D943" s="239" t="s">
        <v>170</v>
      </c>
      <c r="E943" s="240" t="s">
        <v>1</v>
      </c>
      <c r="F943" s="241" t="s">
        <v>794</v>
      </c>
      <c r="G943" s="238"/>
      <c r="H943" s="240" t="s">
        <v>1</v>
      </c>
      <c r="I943" s="242"/>
      <c r="J943" s="238"/>
      <c r="K943" s="238"/>
      <c r="L943" s="243"/>
      <c r="M943" s="244"/>
      <c r="N943" s="245"/>
      <c r="O943" s="245"/>
      <c r="P943" s="245"/>
      <c r="Q943" s="245"/>
      <c r="R943" s="245"/>
      <c r="S943" s="245"/>
      <c r="T943" s="246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7" t="s">
        <v>170</v>
      </c>
      <c r="AU943" s="247" t="s">
        <v>166</v>
      </c>
      <c r="AV943" s="13" t="s">
        <v>83</v>
      </c>
      <c r="AW943" s="13" t="s">
        <v>31</v>
      </c>
      <c r="AX943" s="13" t="s">
        <v>75</v>
      </c>
      <c r="AY943" s="247" t="s">
        <v>156</v>
      </c>
    </row>
    <row r="944" s="13" customFormat="1">
      <c r="A944" s="13"/>
      <c r="B944" s="237"/>
      <c r="C944" s="238"/>
      <c r="D944" s="239" t="s">
        <v>170</v>
      </c>
      <c r="E944" s="240" t="s">
        <v>1</v>
      </c>
      <c r="F944" s="241" t="s">
        <v>173</v>
      </c>
      <c r="G944" s="238"/>
      <c r="H944" s="240" t="s">
        <v>1</v>
      </c>
      <c r="I944" s="242"/>
      <c r="J944" s="238"/>
      <c r="K944" s="238"/>
      <c r="L944" s="243"/>
      <c r="M944" s="244"/>
      <c r="N944" s="245"/>
      <c r="O944" s="245"/>
      <c r="P944" s="245"/>
      <c r="Q944" s="245"/>
      <c r="R944" s="245"/>
      <c r="S944" s="245"/>
      <c r="T944" s="246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7" t="s">
        <v>170</v>
      </c>
      <c r="AU944" s="247" t="s">
        <v>166</v>
      </c>
      <c r="AV944" s="13" t="s">
        <v>83</v>
      </c>
      <c r="AW944" s="13" t="s">
        <v>31</v>
      </c>
      <c r="AX944" s="13" t="s">
        <v>75</v>
      </c>
      <c r="AY944" s="247" t="s">
        <v>156</v>
      </c>
    </row>
    <row r="945" s="14" customFormat="1">
      <c r="A945" s="14"/>
      <c r="B945" s="248"/>
      <c r="C945" s="249"/>
      <c r="D945" s="239" t="s">
        <v>170</v>
      </c>
      <c r="E945" s="250" t="s">
        <v>1</v>
      </c>
      <c r="F945" s="251" t="s">
        <v>532</v>
      </c>
      <c r="G945" s="249"/>
      <c r="H945" s="252">
        <v>403.19999999999999</v>
      </c>
      <c r="I945" s="253"/>
      <c r="J945" s="249"/>
      <c r="K945" s="249"/>
      <c r="L945" s="254"/>
      <c r="M945" s="255"/>
      <c r="N945" s="256"/>
      <c r="O945" s="256"/>
      <c r="P945" s="256"/>
      <c r="Q945" s="256"/>
      <c r="R945" s="256"/>
      <c r="S945" s="256"/>
      <c r="T945" s="257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8" t="s">
        <v>170</v>
      </c>
      <c r="AU945" s="258" t="s">
        <v>166</v>
      </c>
      <c r="AV945" s="14" t="s">
        <v>85</v>
      </c>
      <c r="AW945" s="14" t="s">
        <v>31</v>
      </c>
      <c r="AX945" s="14" t="s">
        <v>75</v>
      </c>
      <c r="AY945" s="258" t="s">
        <v>156</v>
      </c>
    </row>
    <row r="946" s="14" customFormat="1">
      <c r="A946" s="14"/>
      <c r="B946" s="248"/>
      <c r="C946" s="249"/>
      <c r="D946" s="239" t="s">
        <v>170</v>
      </c>
      <c r="E946" s="250" t="s">
        <v>1</v>
      </c>
      <c r="F946" s="251" t="s">
        <v>533</v>
      </c>
      <c r="G946" s="249"/>
      <c r="H946" s="252">
        <v>-124.81</v>
      </c>
      <c r="I946" s="253"/>
      <c r="J946" s="249"/>
      <c r="K946" s="249"/>
      <c r="L946" s="254"/>
      <c r="M946" s="255"/>
      <c r="N946" s="256"/>
      <c r="O946" s="256"/>
      <c r="P946" s="256"/>
      <c r="Q946" s="256"/>
      <c r="R946" s="256"/>
      <c r="S946" s="256"/>
      <c r="T946" s="257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8" t="s">
        <v>170</v>
      </c>
      <c r="AU946" s="258" t="s">
        <v>166</v>
      </c>
      <c r="AV946" s="14" t="s">
        <v>85</v>
      </c>
      <c r="AW946" s="14" t="s">
        <v>31</v>
      </c>
      <c r="AX946" s="14" t="s">
        <v>75</v>
      </c>
      <c r="AY946" s="258" t="s">
        <v>156</v>
      </c>
    </row>
    <row r="947" s="16" customFormat="1">
      <c r="A947" s="16"/>
      <c r="B947" s="270"/>
      <c r="C947" s="271"/>
      <c r="D947" s="239" t="s">
        <v>170</v>
      </c>
      <c r="E947" s="272" t="s">
        <v>1</v>
      </c>
      <c r="F947" s="273" t="s">
        <v>242</v>
      </c>
      <c r="G947" s="271"/>
      <c r="H947" s="274">
        <v>278.38999999999999</v>
      </c>
      <c r="I947" s="275"/>
      <c r="J947" s="271"/>
      <c r="K947" s="271"/>
      <c r="L947" s="276"/>
      <c r="M947" s="277"/>
      <c r="N947" s="278"/>
      <c r="O947" s="278"/>
      <c r="P947" s="278"/>
      <c r="Q947" s="278"/>
      <c r="R947" s="278"/>
      <c r="S947" s="278"/>
      <c r="T947" s="279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T947" s="280" t="s">
        <v>170</v>
      </c>
      <c r="AU947" s="280" t="s">
        <v>166</v>
      </c>
      <c r="AV947" s="16" t="s">
        <v>166</v>
      </c>
      <c r="AW947" s="16" t="s">
        <v>31</v>
      </c>
      <c r="AX947" s="16" t="s">
        <v>75</v>
      </c>
      <c r="AY947" s="280" t="s">
        <v>156</v>
      </c>
    </row>
    <row r="948" s="14" customFormat="1">
      <c r="A948" s="14"/>
      <c r="B948" s="248"/>
      <c r="C948" s="249"/>
      <c r="D948" s="239" t="s">
        <v>170</v>
      </c>
      <c r="E948" s="250" t="s">
        <v>1</v>
      </c>
      <c r="F948" s="251" t="s">
        <v>534</v>
      </c>
      <c r="G948" s="249"/>
      <c r="H948" s="252">
        <v>402.5</v>
      </c>
      <c r="I948" s="253"/>
      <c r="J948" s="249"/>
      <c r="K948" s="249"/>
      <c r="L948" s="254"/>
      <c r="M948" s="255"/>
      <c r="N948" s="256"/>
      <c r="O948" s="256"/>
      <c r="P948" s="256"/>
      <c r="Q948" s="256"/>
      <c r="R948" s="256"/>
      <c r="S948" s="256"/>
      <c r="T948" s="257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8" t="s">
        <v>170</v>
      </c>
      <c r="AU948" s="258" t="s">
        <v>166</v>
      </c>
      <c r="AV948" s="14" t="s">
        <v>85</v>
      </c>
      <c r="AW948" s="14" t="s">
        <v>31</v>
      </c>
      <c r="AX948" s="14" t="s">
        <v>75</v>
      </c>
      <c r="AY948" s="258" t="s">
        <v>156</v>
      </c>
    </row>
    <row r="949" s="14" customFormat="1">
      <c r="A949" s="14"/>
      <c r="B949" s="248"/>
      <c r="C949" s="249"/>
      <c r="D949" s="239" t="s">
        <v>170</v>
      </c>
      <c r="E949" s="250" t="s">
        <v>1</v>
      </c>
      <c r="F949" s="251" t="s">
        <v>535</v>
      </c>
      <c r="G949" s="249"/>
      <c r="H949" s="252">
        <v>-96.709999999999994</v>
      </c>
      <c r="I949" s="253"/>
      <c r="J949" s="249"/>
      <c r="K949" s="249"/>
      <c r="L949" s="254"/>
      <c r="M949" s="255"/>
      <c r="N949" s="256"/>
      <c r="O949" s="256"/>
      <c r="P949" s="256"/>
      <c r="Q949" s="256"/>
      <c r="R949" s="256"/>
      <c r="S949" s="256"/>
      <c r="T949" s="257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8" t="s">
        <v>170</v>
      </c>
      <c r="AU949" s="258" t="s">
        <v>166</v>
      </c>
      <c r="AV949" s="14" t="s">
        <v>85</v>
      </c>
      <c r="AW949" s="14" t="s">
        <v>31</v>
      </c>
      <c r="AX949" s="14" t="s">
        <v>75</v>
      </c>
      <c r="AY949" s="258" t="s">
        <v>156</v>
      </c>
    </row>
    <row r="950" s="16" customFormat="1">
      <c r="A950" s="16"/>
      <c r="B950" s="270"/>
      <c r="C950" s="271"/>
      <c r="D950" s="239" t="s">
        <v>170</v>
      </c>
      <c r="E950" s="272" t="s">
        <v>1</v>
      </c>
      <c r="F950" s="273" t="s">
        <v>242</v>
      </c>
      <c r="G950" s="271"/>
      <c r="H950" s="274">
        <v>305.79000000000002</v>
      </c>
      <c r="I950" s="275"/>
      <c r="J950" s="271"/>
      <c r="K950" s="271"/>
      <c r="L950" s="276"/>
      <c r="M950" s="277"/>
      <c r="N950" s="278"/>
      <c r="O950" s="278"/>
      <c r="P950" s="278"/>
      <c r="Q950" s="278"/>
      <c r="R950" s="278"/>
      <c r="S950" s="278"/>
      <c r="T950" s="279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T950" s="280" t="s">
        <v>170</v>
      </c>
      <c r="AU950" s="280" t="s">
        <v>166</v>
      </c>
      <c r="AV950" s="16" t="s">
        <v>166</v>
      </c>
      <c r="AW950" s="16" t="s">
        <v>31</v>
      </c>
      <c r="AX950" s="16" t="s">
        <v>75</v>
      </c>
      <c r="AY950" s="280" t="s">
        <v>156</v>
      </c>
    </row>
    <row r="951" s="14" customFormat="1">
      <c r="A951" s="14"/>
      <c r="B951" s="248"/>
      <c r="C951" s="249"/>
      <c r="D951" s="239" t="s">
        <v>170</v>
      </c>
      <c r="E951" s="250" t="s">
        <v>1</v>
      </c>
      <c r="F951" s="251" t="s">
        <v>536</v>
      </c>
      <c r="G951" s="249"/>
      <c r="H951" s="252">
        <v>209.00999999999999</v>
      </c>
      <c r="I951" s="253"/>
      <c r="J951" s="249"/>
      <c r="K951" s="249"/>
      <c r="L951" s="254"/>
      <c r="M951" s="255"/>
      <c r="N951" s="256"/>
      <c r="O951" s="256"/>
      <c r="P951" s="256"/>
      <c r="Q951" s="256"/>
      <c r="R951" s="256"/>
      <c r="S951" s="256"/>
      <c r="T951" s="257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8" t="s">
        <v>170</v>
      </c>
      <c r="AU951" s="258" t="s">
        <v>166</v>
      </c>
      <c r="AV951" s="14" t="s">
        <v>85</v>
      </c>
      <c r="AW951" s="14" t="s">
        <v>31</v>
      </c>
      <c r="AX951" s="14" t="s">
        <v>75</v>
      </c>
      <c r="AY951" s="258" t="s">
        <v>156</v>
      </c>
    </row>
    <row r="952" s="16" customFormat="1">
      <c r="A952" s="16"/>
      <c r="B952" s="270"/>
      <c r="C952" s="271"/>
      <c r="D952" s="239" t="s">
        <v>170</v>
      </c>
      <c r="E952" s="272" t="s">
        <v>1</v>
      </c>
      <c r="F952" s="273" t="s">
        <v>242</v>
      </c>
      <c r="G952" s="271"/>
      <c r="H952" s="274">
        <v>209.00999999999999</v>
      </c>
      <c r="I952" s="275"/>
      <c r="J952" s="271"/>
      <c r="K952" s="271"/>
      <c r="L952" s="276"/>
      <c r="M952" s="277"/>
      <c r="N952" s="278"/>
      <c r="O952" s="278"/>
      <c r="P952" s="278"/>
      <c r="Q952" s="278"/>
      <c r="R952" s="278"/>
      <c r="S952" s="278"/>
      <c r="T952" s="279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T952" s="280" t="s">
        <v>170</v>
      </c>
      <c r="AU952" s="280" t="s">
        <v>166</v>
      </c>
      <c r="AV952" s="16" t="s">
        <v>166</v>
      </c>
      <c r="AW952" s="16" t="s">
        <v>31</v>
      </c>
      <c r="AX952" s="16" t="s">
        <v>75</v>
      </c>
      <c r="AY952" s="280" t="s">
        <v>156</v>
      </c>
    </row>
    <row r="953" s="14" customFormat="1">
      <c r="A953" s="14"/>
      <c r="B953" s="248"/>
      <c r="C953" s="249"/>
      <c r="D953" s="239" t="s">
        <v>170</v>
      </c>
      <c r="E953" s="250" t="s">
        <v>1</v>
      </c>
      <c r="F953" s="251" t="s">
        <v>537</v>
      </c>
      <c r="G953" s="249"/>
      <c r="H953" s="252">
        <v>239</v>
      </c>
      <c r="I953" s="253"/>
      <c r="J953" s="249"/>
      <c r="K953" s="249"/>
      <c r="L953" s="254"/>
      <c r="M953" s="255"/>
      <c r="N953" s="256"/>
      <c r="O953" s="256"/>
      <c r="P953" s="256"/>
      <c r="Q953" s="256"/>
      <c r="R953" s="256"/>
      <c r="S953" s="256"/>
      <c r="T953" s="257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58" t="s">
        <v>170</v>
      </c>
      <c r="AU953" s="258" t="s">
        <v>166</v>
      </c>
      <c r="AV953" s="14" t="s">
        <v>85</v>
      </c>
      <c r="AW953" s="14" t="s">
        <v>31</v>
      </c>
      <c r="AX953" s="14" t="s">
        <v>75</v>
      </c>
      <c r="AY953" s="258" t="s">
        <v>156</v>
      </c>
    </row>
    <row r="954" s="14" customFormat="1">
      <c r="A954" s="14"/>
      <c r="B954" s="248"/>
      <c r="C954" s="249"/>
      <c r="D954" s="239" t="s">
        <v>170</v>
      </c>
      <c r="E954" s="250" t="s">
        <v>1</v>
      </c>
      <c r="F954" s="251" t="s">
        <v>538</v>
      </c>
      <c r="G954" s="249"/>
      <c r="H954" s="252">
        <v>-26.629999999999999</v>
      </c>
      <c r="I954" s="253"/>
      <c r="J954" s="249"/>
      <c r="K954" s="249"/>
      <c r="L954" s="254"/>
      <c r="M954" s="255"/>
      <c r="N954" s="256"/>
      <c r="O954" s="256"/>
      <c r="P954" s="256"/>
      <c r="Q954" s="256"/>
      <c r="R954" s="256"/>
      <c r="S954" s="256"/>
      <c r="T954" s="257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8" t="s">
        <v>170</v>
      </c>
      <c r="AU954" s="258" t="s">
        <v>166</v>
      </c>
      <c r="AV954" s="14" t="s">
        <v>85</v>
      </c>
      <c r="AW954" s="14" t="s">
        <v>31</v>
      </c>
      <c r="AX954" s="14" t="s">
        <v>75</v>
      </c>
      <c r="AY954" s="258" t="s">
        <v>156</v>
      </c>
    </row>
    <row r="955" s="16" customFormat="1">
      <c r="A955" s="16"/>
      <c r="B955" s="270"/>
      <c r="C955" s="271"/>
      <c r="D955" s="239" t="s">
        <v>170</v>
      </c>
      <c r="E955" s="272" t="s">
        <v>1</v>
      </c>
      <c r="F955" s="273" t="s">
        <v>242</v>
      </c>
      <c r="G955" s="271"/>
      <c r="H955" s="274">
        <v>212.37000000000001</v>
      </c>
      <c r="I955" s="275"/>
      <c r="J955" s="271"/>
      <c r="K955" s="271"/>
      <c r="L955" s="276"/>
      <c r="M955" s="277"/>
      <c r="N955" s="278"/>
      <c r="O955" s="278"/>
      <c r="P955" s="278"/>
      <c r="Q955" s="278"/>
      <c r="R955" s="278"/>
      <c r="S955" s="278"/>
      <c r="T955" s="279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T955" s="280" t="s">
        <v>170</v>
      </c>
      <c r="AU955" s="280" t="s">
        <v>166</v>
      </c>
      <c r="AV955" s="16" t="s">
        <v>166</v>
      </c>
      <c r="AW955" s="16" t="s">
        <v>31</v>
      </c>
      <c r="AX955" s="16" t="s">
        <v>75</v>
      </c>
      <c r="AY955" s="280" t="s">
        <v>156</v>
      </c>
    </row>
    <row r="956" s="14" customFormat="1">
      <c r="A956" s="14"/>
      <c r="B956" s="248"/>
      <c r="C956" s="249"/>
      <c r="D956" s="239" t="s">
        <v>170</v>
      </c>
      <c r="E956" s="250" t="s">
        <v>1</v>
      </c>
      <c r="F956" s="251" t="s">
        <v>539</v>
      </c>
      <c r="G956" s="249"/>
      <c r="H956" s="252">
        <v>24.123000000000001</v>
      </c>
      <c r="I956" s="253"/>
      <c r="J956" s="249"/>
      <c r="K956" s="249"/>
      <c r="L956" s="254"/>
      <c r="M956" s="255"/>
      <c r="N956" s="256"/>
      <c r="O956" s="256"/>
      <c r="P956" s="256"/>
      <c r="Q956" s="256"/>
      <c r="R956" s="256"/>
      <c r="S956" s="256"/>
      <c r="T956" s="257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8" t="s">
        <v>170</v>
      </c>
      <c r="AU956" s="258" t="s">
        <v>166</v>
      </c>
      <c r="AV956" s="14" t="s">
        <v>85</v>
      </c>
      <c r="AW956" s="14" t="s">
        <v>31</v>
      </c>
      <c r="AX956" s="14" t="s">
        <v>75</v>
      </c>
      <c r="AY956" s="258" t="s">
        <v>156</v>
      </c>
    </row>
    <row r="957" s="16" customFormat="1">
      <c r="A957" s="16"/>
      <c r="B957" s="270"/>
      <c r="C957" s="271"/>
      <c r="D957" s="239" t="s">
        <v>170</v>
      </c>
      <c r="E957" s="272" t="s">
        <v>1</v>
      </c>
      <c r="F957" s="273" t="s">
        <v>242</v>
      </c>
      <c r="G957" s="271"/>
      <c r="H957" s="274">
        <v>24.123000000000001</v>
      </c>
      <c r="I957" s="275"/>
      <c r="J957" s="271"/>
      <c r="K957" s="271"/>
      <c r="L957" s="276"/>
      <c r="M957" s="277"/>
      <c r="N957" s="278"/>
      <c r="O957" s="278"/>
      <c r="P957" s="278"/>
      <c r="Q957" s="278"/>
      <c r="R957" s="278"/>
      <c r="S957" s="278"/>
      <c r="T957" s="279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T957" s="280" t="s">
        <v>170</v>
      </c>
      <c r="AU957" s="280" t="s">
        <v>166</v>
      </c>
      <c r="AV957" s="16" t="s">
        <v>166</v>
      </c>
      <c r="AW957" s="16" t="s">
        <v>31</v>
      </c>
      <c r="AX957" s="16" t="s">
        <v>75</v>
      </c>
      <c r="AY957" s="280" t="s">
        <v>156</v>
      </c>
    </row>
    <row r="958" s="15" customFormat="1">
      <c r="A958" s="15"/>
      <c r="B958" s="259"/>
      <c r="C958" s="260"/>
      <c r="D958" s="239" t="s">
        <v>170</v>
      </c>
      <c r="E958" s="261" t="s">
        <v>1</v>
      </c>
      <c r="F958" s="262" t="s">
        <v>176</v>
      </c>
      <c r="G958" s="260"/>
      <c r="H958" s="263">
        <v>1029.683</v>
      </c>
      <c r="I958" s="264"/>
      <c r="J958" s="260"/>
      <c r="K958" s="260"/>
      <c r="L958" s="265"/>
      <c r="M958" s="266"/>
      <c r="N958" s="267"/>
      <c r="O958" s="267"/>
      <c r="P958" s="267"/>
      <c r="Q958" s="267"/>
      <c r="R958" s="267"/>
      <c r="S958" s="267"/>
      <c r="T958" s="268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69" t="s">
        <v>170</v>
      </c>
      <c r="AU958" s="269" t="s">
        <v>166</v>
      </c>
      <c r="AV958" s="15" t="s">
        <v>165</v>
      </c>
      <c r="AW958" s="15" t="s">
        <v>31</v>
      </c>
      <c r="AX958" s="15" t="s">
        <v>83</v>
      </c>
      <c r="AY958" s="269" t="s">
        <v>156</v>
      </c>
    </row>
    <row r="959" s="2" customFormat="1" ht="26.4" customHeight="1">
      <c r="A959" s="39"/>
      <c r="B959" s="40"/>
      <c r="C959" s="219" t="s">
        <v>795</v>
      </c>
      <c r="D959" s="219" t="s">
        <v>160</v>
      </c>
      <c r="E959" s="220" t="s">
        <v>796</v>
      </c>
      <c r="F959" s="221" t="s">
        <v>797</v>
      </c>
      <c r="G959" s="222" t="s">
        <v>163</v>
      </c>
      <c r="H959" s="223">
        <v>71.441999999999993</v>
      </c>
      <c r="I959" s="224"/>
      <c r="J959" s="225">
        <f>ROUND(I959*H959,2)</f>
        <v>0</v>
      </c>
      <c r="K959" s="221" t="s">
        <v>164</v>
      </c>
      <c r="L959" s="45"/>
      <c r="M959" s="226" t="s">
        <v>1</v>
      </c>
      <c r="N959" s="227" t="s">
        <v>40</v>
      </c>
      <c r="O959" s="92"/>
      <c r="P959" s="228">
        <f>O959*H959</f>
        <v>0</v>
      </c>
      <c r="Q959" s="228">
        <v>0</v>
      </c>
      <c r="R959" s="228">
        <f>Q959*H959</f>
        <v>0</v>
      </c>
      <c r="S959" s="228">
        <v>0.0050000000000000001</v>
      </c>
      <c r="T959" s="229">
        <f>S959*H959</f>
        <v>0.35720999999999997</v>
      </c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R959" s="230" t="s">
        <v>165</v>
      </c>
      <c r="AT959" s="230" t="s">
        <v>160</v>
      </c>
      <c r="AU959" s="230" t="s">
        <v>166</v>
      </c>
      <c r="AY959" s="18" t="s">
        <v>156</v>
      </c>
      <c r="BE959" s="231">
        <f>IF(N959="základní",J959,0)</f>
        <v>0</v>
      </c>
      <c r="BF959" s="231">
        <f>IF(N959="snížená",J959,0)</f>
        <v>0</v>
      </c>
      <c r="BG959" s="231">
        <f>IF(N959="zákl. přenesená",J959,0)</f>
        <v>0</v>
      </c>
      <c r="BH959" s="231">
        <f>IF(N959="sníž. přenesená",J959,0)</f>
        <v>0</v>
      </c>
      <c r="BI959" s="231">
        <f>IF(N959="nulová",J959,0)</f>
        <v>0</v>
      </c>
      <c r="BJ959" s="18" t="s">
        <v>83</v>
      </c>
      <c r="BK959" s="231">
        <f>ROUND(I959*H959,2)</f>
        <v>0</v>
      </c>
      <c r="BL959" s="18" t="s">
        <v>165</v>
      </c>
      <c r="BM959" s="230" t="s">
        <v>798</v>
      </c>
    </row>
    <row r="960" s="2" customFormat="1">
      <c r="A960" s="39"/>
      <c r="B960" s="40"/>
      <c r="C960" s="41"/>
      <c r="D960" s="232" t="s">
        <v>168</v>
      </c>
      <c r="E960" s="41"/>
      <c r="F960" s="233" t="s">
        <v>799</v>
      </c>
      <c r="G960" s="41"/>
      <c r="H960" s="41"/>
      <c r="I960" s="234"/>
      <c r="J960" s="41"/>
      <c r="K960" s="41"/>
      <c r="L960" s="45"/>
      <c r="M960" s="235"/>
      <c r="N960" s="236"/>
      <c r="O960" s="92"/>
      <c r="P960" s="92"/>
      <c r="Q960" s="92"/>
      <c r="R960" s="92"/>
      <c r="S960" s="92"/>
      <c r="T960" s="93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T960" s="18" t="s">
        <v>168</v>
      </c>
      <c r="AU960" s="18" t="s">
        <v>166</v>
      </c>
    </row>
    <row r="961" s="13" customFormat="1">
      <c r="A961" s="13"/>
      <c r="B961" s="237"/>
      <c r="C961" s="238"/>
      <c r="D961" s="239" t="s">
        <v>170</v>
      </c>
      <c r="E961" s="240" t="s">
        <v>1</v>
      </c>
      <c r="F961" s="241" t="s">
        <v>171</v>
      </c>
      <c r="G961" s="238"/>
      <c r="H961" s="240" t="s">
        <v>1</v>
      </c>
      <c r="I961" s="242"/>
      <c r="J961" s="238"/>
      <c r="K961" s="238"/>
      <c r="L961" s="243"/>
      <c r="M961" s="244"/>
      <c r="N961" s="245"/>
      <c r="O961" s="245"/>
      <c r="P961" s="245"/>
      <c r="Q961" s="245"/>
      <c r="R961" s="245"/>
      <c r="S961" s="245"/>
      <c r="T961" s="246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7" t="s">
        <v>170</v>
      </c>
      <c r="AU961" s="247" t="s">
        <v>166</v>
      </c>
      <c r="AV961" s="13" t="s">
        <v>83</v>
      </c>
      <c r="AW961" s="13" t="s">
        <v>31</v>
      </c>
      <c r="AX961" s="13" t="s">
        <v>75</v>
      </c>
      <c r="AY961" s="247" t="s">
        <v>156</v>
      </c>
    </row>
    <row r="962" s="13" customFormat="1">
      <c r="A962" s="13"/>
      <c r="B962" s="237"/>
      <c r="C962" s="238"/>
      <c r="D962" s="239" t="s">
        <v>170</v>
      </c>
      <c r="E962" s="240" t="s">
        <v>1</v>
      </c>
      <c r="F962" s="241" t="s">
        <v>172</v>
      </c>
      <c r="G962" s="238"/>
      <c r="H962" s="240" t="s">
        <v>1</v>
      </c>
      <c r="I962" s="242"/>
      <c r="J962" s="238"/>
      <c r="K962" s="238"/>
      <c r="L962" s="243"/>
      <c r="M962" s="244"/>
      <c r="N962" s="245"/>
      <c r="O962" s="245"/>
      <c r="P962" s="245"/>
      <c r="Q962" s="245"/>
      <c r="R962" s="245"/>
      <c r="S962" s="245"/>
      <c r="T962" s="246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7" t="s">
        <v>170</v>
      </c>
      <c r="AU962" s="247" t="s">
        <v>166</v>
      </c>
      <c r="AV962" s="13" t="s">
        <v>83</v>
      </c>
      <c r="AW962" s="13" t="s">
        <v>31</v>
      </c>
      <c r="AX962" s="13" t="s">
        <v>75</v>
      </c>
      <c r="AY962" s="247" t="s">
        <v>156</v>
      </c>
    </row>
    <row r="963" s="13" customFormat="1">
      <c r="A963" s="13"/>
      <c r="B963" s="237"/>
      <c r="C963" s="238"/>
      <c r="D963" s="239" t="s">
        <v>170</v>
      </c>
      <c r="E963" s="240" t="s">
        <v>1</v>
      </c>
      <c r="F963" s="241" t="s">
        <v>173</v>
      </c>
      <c r="G963" s="238"/>
      <c r="H963" s="240" t="s">
        <v>1</v>
      </c>
      <c r="I963" s="242"/>
      <c r="J963" s="238"/>
      <c r="K963" s="238"/>
      <c r="L963" s="243"/>
      <c r="M963" s="244"/>
      <c r="N963" s="245"/>
      <c r="O963" s="245"/>
      <c r="P963" s="245"/>
      <c r="Q963" s="245"/>
      <c r="R963" s="245"/>
      <c r="S963" s="245"/>
      <c r="T963" s="246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7" t="s">
        <v>170</v>
      </c>
      <c r="AU963" s="247" t="s">
        <v>166</v>
      </c>
      <c r="AV963" s="13" t="s">
        <v>83</v>
      </c>
      <c r="AW963" s="13" t="s">
        <v>31</v>
      </c>
      <c r="AX963" s="13" t="s">
        <v>75</v>
      </c>
      <c r="AY963" s="247" t="s">
        <v>156</v>
      </c>
    </row>
    <row r="964" s="13" customFormat="1">
      <c r="A964" s="13"/>
      <c r="B964" s="237"/>
      <c r="C964" s="238"/>
      <c r="D964" s="239" t="s">
        <v>170</v>
      </c>
      <c r="E964" s="240" t="s">
        <v>1</v>
      </c>
      <c r="F964" s="241" t="s">
        <v>800</v>
      </c>
      <c r="G964" s="238"/>
      <c r="H964" s="240" t="s">
        <v>1</v>
      </c>
      <c r="I964" s="242"/>
      <c r="J964" s="238"/>
      <c r="K964" s="238"/>
      <c r="L964" s="243"/>
      <c r="M964" s="244"/>
      <c r="N964" s="245"/>
      <c r="O964" s="245"/>
      <c r="P964" s="245"/>
      <c r="Q964" s="245"/>
      <c r="R964" s="245"/>
      <c r="S964" s="245"/>
      <c r="T964" s="246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47" t="s">
        <v>170</v>
      </c>
      <c r="AU964" s="247" t="s">
        <v>166</v>
      </c>
      <c r="AV964" s="13" t="s">
        <v>83</v>
      </c>
      <c r="AW964" s="13" t="s">
        <v>31</v>
      </c>
      <c r="AX964" s="13" t="s">
        <v>75</v>
      </c>
      <c r="AY964" s="247" t="s">
        <v>156</v>
      </c>
    </row>
    <row r="965" s="13" customFormat="1">
      <c r="A965" s="13"/>
      <c r="B965" s="237"/>
      <c r="C965" s="238"/>
      <c r="D965" s="239" t="s">
        <v>170</v>
      </c>
      <c r="E965" s="240" t="s">
        <v>1</v>
      </c>
      <c r="F965" s="241" t="s">
        <v>801</v>
      </c>
      <c r="G965" s="238"/>
      <c r="H965" s="240" t="s">
        <v>1</v>
      </c>
      <c r="I965" s="242"/>
      <c r="J965" s="238"/>
      <c r="K965" s="238"/>
      <c r="L965" s="243"/>
      <c r="M965" s="244"/>
      <c r="N965" s="245"/>
      <c r="O965" s="245"/>
      <c r="P965" s="245"/>
      <c r="Q965" s="245"/>
      <c r="R965" s="245"/>
      <c r="S965" s="245"/>
      <c r="T965" s="246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7" t="s">
        <v>170</v>
      </c>
      <c r="AU965" s="247" t="s">
        <v>166</v>
      </c>
      <c r="AV965" s="13" t="s">
        <v>83</v>
      </c>
      <c r="AW965" s="13" t="s">
        <v>31</v>
      </c>
      <c r="AX965" s="13" t="s">
        <v>75</v>
      </c>
      <c r="AY965" s="247" t="s">
        <v>156</v>
      </c>
    </row>
    <row r="966" s="13" customFormat="1">
      <c r="A966" s="13"/>
      <c r="B966" s="237"/>
      <c r="C966" s="238"/>
      <c r="D966" s="239" t="s">
        <v>170</v>
      </c>
      <c r="E966" s="240" t="s">
        <v>1</v>
      </c>
      <c r="F966" s="241" t="s">
        <v>173</v>
      </c>
      <c r="G966" s="238"/>
      <c r="H966" s="240" t="s">
        <v>1</v>
      </c>
      <c r="I966" s="242"/>
      <c r="J966" s="238"/>
      <c r="K966" s="238"/>
      <c r="L966" s="243"/>
      <c r="M966" s="244"/>
      <c r="N966" s="245"/>
      <c r="O966" s="245"/>
      <c r="P966" s="245"/>
      <c r="Q966" s="245"/>
      <c r="R966" s="245"/>
      <c r="S966" s="245"/>
      <c r="T966" s="246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7" t="s">
        <v>170</v>
      </c>
      <c r="AU966" s="247" t="s">
        <v>166</v>
      </c>
      <c r="AV966" s="13" t="s">
        <v>83</v>
      </c>
      <c r="AW966" s="13" t="s">
        <v>31</v>
      </c>
      <c r="AX966" s="13" t="s">
        <v>75</v>
      </c>
      <c r="AY966" s="247" t="s">
        <v>156</v>
      </c>
    </row>
    <row r="967" s="14" customFormat="1">
      <c r="A967" s="14"/>
      <c r="B967" s="248"/>
      <c r="C967" s="249"/>
      <c r="D967" s="239" t="s">
        <v>170</v>
      </c>
      <c r="E967" s="250" t="s">
        <v>1</v>
      </c>
      <c r="F967" s="251" t="s">
        <v>541</v>
      </c>
      <c r="G967" s="249"/>
      <c r="H967" s="252">
        <v>22.140999999999998</v>
      </c>
      <c r="I967" s="253"/>
      <c r="J967" s="249"/>
      <c r="K967" s="249"/>
      <c r="L967" s="254"/>
      <c r="M967" s="255"/>
      <c r="N967" s="256"/>
      <c r="O967" s="256"/>
      <c r="P967" s="256"/>
      <c r="Q967" s="256"/>
      <c r="R967" s="256"/>
      <c r="S967" s="256"/>
      <c r="T967" s="257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8" t="s">
        <v>170</v>
      </c>
      <c r="AU967" s="258" t="s">
        <v>166</v>
      </c>
      <c r="AV967" s="14" t="s">
        <v>85</v>
      </c>
      <c r="AW967" s="14" t="s">
        <v>31</v>
      </c>
      <c r="AX967" s="14" t="s">
        <v>75</v>
      </c>
      <c r="AY967" s="258" t="s">
        <v>156</v>
      </c>
    </row>
    <row r="968" s="14" customFormat="1">
      <c r="A968" s="14"/>
      <c r="B968" s="248"/>
      <c r="C968" s="249"/>
      <c r="D968" s="239" t="s">
        <v>170</v>
      </c>
      <c r="E968" s="250" t="s">
        <v>1</v>
      </c>
      <c r="F968" s="251" t="s">
        <v>542</v>
      </c>
      <c r="G968" s="249"/>
      <c r="H968" s="252">
        <v>22.140999999999998</v>
      </c>
      <c r="I968" s="253"/>
      <c r="J968" s="249"/>
      <c r="K968" s="249"/>
      <c r="L968" s="254"/>
      <c r="M968" s="255"/>
      <c r="N968" s="256"/>
      <c r="O968" s="256"/>
      <c r="P968" s="256"/>
      <c r="Q968" s="256"/>
      <c r="R968" s="256"/>
      <c r="S968" s="256"/>
      <c r="T968" s="257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58" t="s">
        <v>170</v>
      </c>
      <c r="AU968" s="258" t="s">
        <v>166</v>
      </c>
      <c r="AV968" s="14" t="s">
        <v>85</v>
      </c>
      <c r="AW968" s="14" t="s">
        <v>31</v>
      </c>
      <c r="AX968" s="14" t="s">
        <v>75</v>
      </c>
      <c r="AY968" s="258" t="s">
        <v>156</v>
      </c>
    </row>
    <row r="969" s="14" customFormat="1">
      <c r="A969" s="14"/>
      <c r="B969" s="248"/>
      <c r="C969" s="249"/>
      <c r="D969" s="239" t="s">
        <v>170</v>
      </c>
      <c r="E969" s="250" t="s">
        <v>1</v>
      </c>
      <c r="F969" s="251" t="s">
        <v>543</v>
      </c>
      <c r="G969" s="249"/>
      <c r="H969" s="252">
        <v>13.58</v>
      </c>
      <c r="I969" s="253"/>
      <c r="J969" s="249"/>
      <c r="K969" s="249"/>
      <c r="L969" s="254"/>
      <c r="M969" s="255"/>
      <c r="N969" s="256"/>
      <c r="O969" s="256"/>
      <c r="P969" s="256"/>
      <c r="Q969" s="256"/>
      <c r="R969" s="256"/>
      <c r="S969" s="256"/>
      <c r="T969" s="257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8" t="s">
        <v>170</v>
      </c>
      <c r="AU969" s="258" t="s">
        <v>166</v>
      </c>
      <c r="AV969" s="14" t="s">
        <v>85</v>
      </c>
      <c r="AW969" s="14" t="s">
        <v>31</v>
      </c>
      <c r="AX969" s="14" t="s">
        <v>75</v>
      </c>
      <c r="AY969" s="258" t="s">
        <v>156</v>
      </c>
    </row>
    <row r="970" s="14" customFormat="1">
      <c r="A970" s="14"/>
      <c r="B970" s="248"/>
      <c r="C970" s="249"/>
      <c r="D970" s="239" t="s">
        <v>170</v>
      </c>
      <c r="E970" s="250" t="s">
        <v>1</v>
      </c>
      <c r="F970" s="251" t="s">
        <v>544</v>
      </c>
      <c r="G970" s="249"/>
      <c r="H970" s="252">
        <v>13.58</v>
      </c>
      <c r="I970" s="253"/>
      <c r="J970" s="249"/>
      <c r="K970" s="249"/>
      <c r="L970" s="254"/>
      <c r="M970" s="255"/>
      <c r="N970" s="256"/>
      <c r="O970" s="256"/>
      <c r="P970" s="256"/>
      <c r="Q970" s="256"/>
      <c r="R970" s="256"/>
      <c r="S970" s="256"/>
      <c r="T970" s="257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8" t="s">
        <v>170</v>
      </c>
      <c r="AU970" s="258" t="s">
        <v>166</v>
      </c>
      <c r="AV970" s="14" t="s">
        <v>85</v>
      </c>
      <c r="AW970" s="14" t="s">
        <v>31</v>
      </c>
      <c r="AX970" s="14" t="s">
        <v>75</v>
      </c>
      <c r="AY970" s="258" t="s">
        <v>156</v>
      </c>
    </row>
    <row r="971" s="16" customFormat="1">
      <c r="A971" s="16"/>
      <c r="B971" s="270"/>
      <c r="C971" s="271"/>
      <c r="D971" s="239" t="s">
        <v>170</v>
      </c>
      <c r="E971" s="272" t="s">
        <v>1</v>
      </c>
      <c r="F971" s="273" t="s">
        <v>242</v>
      </c>
      <c r="G971" s="271"/>
      <c r="H971" s="274">
        <v>71.441999999999993</v>
      </c>
      <c r="I971" s="275"/>
      <c r="J971" s="271"/>
      <c r="K971" s="271"/>
      <c r="L971" s="276"/>
      <c r="M971" s="277"/>
      <c r="N971" s="278"/>
      <c r="O971" s="278"/>
      <c r="P971" s="278"/>
      <c r="Q971" s="278"/>
      <c r="R971" s="278"/>
      <c r="S971" s="278"/>
      <c r="T971" s="279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T971" s="280" t="s">
        <v>170</v>
      </c>
      <c r="AU971" s="280" t="s">
        <v>166</v>
      </c>
      <c r="AV971" s="16" t="s">
        <v>166</v>
      </c>
      <c r="AW971" s="16" t="s">
        <v>31</v>
      </c>
      <c r="AX971" s="16" t="s">
        <v>75</v>
      </c>
      <c r="AY971" s="280" t="s">
        <v>156</v>
      </c>
    </row>
    <row r="972" s="15" customFormat="1">
      <c r="A972" s="15"/>
      <c r="B972" s="259"/>
      <c r="C972" s="260"/>
      <c r="D972" s="239" t="s">
        <v>170</v>
      </c>
      <c r="E972" s="261" t="s">
        <v>1</v>
      </c>
      <c r="F972" s="262" t="s">
        <v>176</v>
      </c>
      <c r="G972" s="260"/>
      <c r="H972" s="263">
        <v>71.441999999999993</v>
      </c>
      <c r="I972" s="264"/>
      <c r="J972" s="260"/>
      <c r="K972" s="260"/>
      <c r="L972" s="265"/>
      <c r="M972" s="266"/>
      <c r="N972" s="267"/>
      <c r="O972" s="267"/>
      <c r="P972" s="267"/>
      <c r="Q972" s="267"/>
      <c r="R972" s="267"/>
      <c r="S972" s="267"/>
      <c r="T972" s="268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69" t="s">
        <v>170</v>
      </c>
      <c r="AU972" s="269" t="s">
        <v>166</v>
      </c>
      <c r="AV972" s="15" t="s">
        <v>165</v>
      </c>
      <c r="AW972" s="15" t="s">
        <v>31</v>
      </c>
      <c r="AX972" s="15" t="s">
        <v>83</v>
      </c>
      <c r="AY972" s="269" t="s">
        <v>156</v>
      </c>
    </row>
    <row r="973" s="2" customFormat="1" ht="36" customHeight="1">
      <c r="A973" s="39"/>
      <c r="B973" s="40"/>
      <c r="C973" s="219" t="s">
        <v>802</v>
      </c>
      <c r="D973" s="219" t="s">
        <v>160</v>
      </c>
      <c r="E973" s="220" t="s">
        <v>803</v>
      </c>
      <c r="F973" s="221" t="s">
        <v>804</v>
      </c>
      <c r="G973" s="222" t="s">
        <v>163</v>
      </c>
      <c r="H973" s="223">
        <v>269.19400000000002</v>
      </c>
      <c r="I973" s="224"/>
      <c r="J973" s="225">
        <f>ROUND(I973*H973,2)</f>
        <v>0</v>
      </c>
      <c r="K973" s="221" t="s">
        <v>164</v>
      </c>
      <c r="L973" s="45"/>
      <c r="M973" s="226" t="s">
        <v>1</v>
      </c>
      <c r="N973" s="227" t="s">
        <v>40</v>
      </c>
      <c r="O973" s="92"/>
      <c r="P973" s="228">
        <f>O973*H973</f>
        <v>0</v>
      </c>
      <c r="Q973" s="228">
        <v>0</v>
      </c>
      <c r="R973" s="228">
        <f>Q973*H973</f>
        <v>0</v>
      </c>
      <c r="S973" s="228">
        <v>0.10199999999999999</v>
      </c>
      <c r="T973" s="229">
        <f>S973*H973</f>
        <v>27.457788000000001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30" t="s">
        <v>165</v>
      </c>
      <c r="AT973" s="230" t="s">
        <v>160</v>
      </c>
      <c r="AU973" s="230" t="s">
        <v>166</v>
      </c>
      <c r="AY973" s="18" t="s">
        <v>156</v>
      </c>
      <c r="BE973" s="231">
        <f>IF(N973="základní",J973,0)</f>
        <v>0</v>
      </c>
      <c r="BF973" s="231">
        <f>IF(N973="snížená",J973,0)</f>
        <v>0</v>
      </c>
      <c r="BG973" s="231">
        <f>IF(N973="zákl. přenesená",J973,0)</f>
        <v>0</v>
      </c>
      <c r="BH973" s="231">
        <f>IF(N973="sníž. přenesená",J973,0)</f>
        <v>0</v>
      </c>
      <c r="BI973" s="231">
        <f>IF(N973="nulová",J973,0)</f>
        <v>0</v>
      </c>
      <c r="BJ973" s="18" t="s">
        <v>83</v>
      </c>
      <c r="BK973" s="231">
        <f>ROUND(I973*H973,2)</f>
        <v>0</v>
      </c>
      <c r="BL973" s="18" t="s">
        <v>165</v>
      </c>
      <c r="BM973" s="230" t="s">
        <v>805</v>
      </c>
    </row>
    <row r="974" s="2" customFormat="1">
      <c r="A974" s="39"/>
      <c r="B974" s="40"/>
      <c r="C974" s="41"/>
      <c r="D974" s="232" t="s">
        <v>168</v>
      </c>
      <c r="E974" s="41"/>
      <c r="F974" s="233" t="s">
        <v>806</v>
      </c>
      <c r="G974" s="41"/>
      <c r="H974" s="41"/>
      <c r="I974" s="234"/>
      <c r="J974" s="41"/>
      <c r="K974" s="41"/>
      <c r="L974" s="45"/>
      <c r="M974" s="235"/>
      <c r="N974" s="236"/>
      <c r="O974" s="92"/>
      <c r="P974" s="92"/>
      <c r="Q974" s="92"/>
      <c r="R974" s="92"/>
      <c r="S974" s="92"/>
      <c r="T974" s="93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T974" s="18" t="s">
        <v>168</v>
      </c>
      <c r="AU974" s="18" t="s">
        <v>166</v>
      </c>
    </row>
    <row r="975" s="13" customFormat="1">
      <c r="A975" s="13"/>
      <c r="B975" s="237"/>
      <c r="C975" s="238"/>
      <c r="D975" s="239" t="s">
        <v>170</v>
      </c>
      <c r="E975" s="240" t="s">
        <v>1</v>
      </c>
      <c r="F975" s="241" t="s">
        <v>171</v>
      </c>
      <c r="G975" s="238"/>
      <c r="H975" s="240" t="s">
        <v>1</v>
      </c>
      <c r="I975" s="242"/>
      <c r="J975" s="238"/>
      <c r="K975" s="238"/>
      <c r="L975" s="243"/>
      <c r="M975" s="244"/>
      <c r="N975" s="245"/>
      <c r="O975" s="245"/>
      <c r="P975" s="245"/>
      <c r="Q975" s="245"/>
      <c r="R975" s="245"/>
      <c r="S975" s="245"/>
      <c r="T975" s="246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47" t="s">
        <v>170</v>
      </c>
      <c r="AU975" s="247" t="s">
        <v>166</v>
      </c>
      <c r="AV975" s="13" t="s">
        <v>83</v>
      </c>
      <c r="AW975" s="13" t="s">
        <v>31</v>
      </c>
      <c r="AX975" s="13" t="s">
        <v>75</v>
      </c>
      <c r="AY975" s="247" t="s">
        <v>156</v>
      </c>
    </row>
    <row r="976" s="13" customFormat="1">
      <c r="A976" s="13"/>
      <c r="B976" s="237"/>
      <c r="C976" s="238"/>
      <c r="D976" s="239" t="s">
        <v>170</v>
      </c>
      <c r="E976" s="240" t="s">
        <v>1</v>
      </c>
      <c r="F976" s="241" t="s">
        <v>172</v>
      </c>
      <c r="G976" s="238"/>
      <c r="H976" s="240" t="s">
        <v>1</v>
      </c>
      <c r="I976" s="242"/>
      <c r="J976" s="238"/>
      <c r="K976" s="238"/>
      <c r="L976" s="243"/>
      <c r="M976" s="244"/>
      <c r="N976" s="245"/>
      <c r="O976" s="245"/>
      <c r="P976" s="245"/>
      <c r="Q976" s="245"/>
      <c r="R976" s="245"/>
      <c r="S976" s="245"/>
      <c r="T976" s="246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7" t="s">
        <v>170</v>
      </c>
      <c r="AU976" s="247" t="s">
        <v>166</v>
      </c>
      <c r="AV976" s="13" t="s">
        <v>83</v>
      </c>
      <c r="AW976" s="13" t="s">
        <v>31</v>
      </c>
      <c r="AX976" s="13" t="s">
        <v>75</v>
      </c>
      <c r="AY976" s="247" t="s">
        <v>156</v>
      </c>
    </row>
    <row r="977" s="13" customFormat="1">
      <c r="A977" s="13"/>
      <c r="B977" s="237"/>
      <c r="C977" s="238"/>
      <c r="D977" s="239" t="s">
        <v>170</v>
      </c>
      <c r="E977" s="240" t="s">
        <v>1</v>
      </c>
      <c r="F977" s="241" t="s">
        <v>173</v>
      </c>
      <c r="G977" s="238"/>
      <c r="H977" s="240" t="s">
        <v>1</v>
      </c>
      <c r="I977" s="242"/>
      <c r="J977" s="238"/>
      <c r="K977" s="238"/>
      <c r="L977" s="243"/>
      <c r="M977" s="244"/>
      <c r="N977" s="245"/>
      <c r="O977" s="245"/>
      <c r="P977" s="245"/>
      <c r="Q977" s="245"/>
      <c r="R977" s="245"/>
      <c r="S977" s="245"/>
      <c r="T977" s="246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7" t="s">
        <v>170</v>
      </c>
      <c r="AU977" s="247" t="s">
        <v>166</v>
      </c>
      <c r="AV977" s="13" t="s">
        <v>83</v>
      </c>
      <c r="AW977" s="13" t="s">
        <v>31</v>
      </c>
      <c r="AX977" s="13" t="s">
        <v>75</v>
      </c>
      <c r="AY977" s="247" t="s">
        <v>156</v>
      </c>
    </row>
    <row r="978" s="13" customFormat="1">
      <c r="A978" s="13"/>
      <c r="B978" s="237"/>
      <c r="C978" s="238"/>
      <c r="D978" s="239" t="s">
        <v>170</v>
      </c>
      <c r="E978" s="240" t="s">
        <v>1</v>
      </c>
      <c r="F978" s="241" t="s">
        <v>807</v>
      </c>
      <c r="G978" s="238"/>
      <c r="H978" s="240" t="s">
        <v>1</v>
      </c>
      <c r="I978" s="242"/>
      <c r="J978" s="238"/>
      <c r="K978" s="238"/>
      <c r="L978" s="243"/>
      <c r="M978" s="244"/>
      <c r="N978" s="245"/>
      <c r="O978" s="245"/>
      <c r="P978" s="245"/>
      <c r="Q978" s="245"/>
      <c r="R978" s="245"/>
      <c r="S978" s="245"/>
      <c r="T978" s="246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7" t="s">
        <v>170</v>
      </c>
      <c r="AU978" s="247" t="s">
        <v>166</v>
      </c>
      <c r="AV978" s="13" t="s">
        <v>83</v>
      </c>
      <c r="AW978" s="13" t="s">
        <v>31</v>
      </c>
      <c r="AX978" s="13" t="s">
        <v>75</v>
      </c>
      <c r="AY978" s="247" t="s">
        <v>156</v>
      </c>
    </row>
    <row r="979" s="14" customFormat="1">
      <c r="A979" s="14"/>
      <c r="B979" s="248"/>
      <c r="C979" s="249"/>
      <c r="D979" s="239" t="s">
        <v>170</v>
      </c>
      <c r="E979" s="250" t="s">
        <v>1</v>
      </c>
      <c r="F979" s="251" t="s">
        <v>808</v>
      </c>
      <c r="G979" s="249"/>
      <c r="H979" s="252">
        <v>1.69</v>
      </c>
      <c r="I979" s="253"/>
      <c r="J979" s="249"/>
      <c r="K979" s="249"/>
      <c r="L979" s="254"/>
      <c r="M979" s="255"/>
      <c r="N979" s="256"/>
      <c r="O979" s="256"/>
      <c r="P979" s="256"/>
      <c r="Q979" s="256"/>
      <c r="R979" s="256"/>
      <c r="S979" s="256"/>
      <c r="T979" s="257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8" t="s">
        <v>170</v>
      </c>
      <c r="AU979" s="258" t="s">
        <v>166</v>
      </c>
      <c r="AV979" s="14" t="s">
        <v>85</v>
      </c>
      <c r="AW979" s="14" t="s">
        <v>31</v>
      </c>
      <c r="AX979" s="14" t="s">
        <v>75</v>
      </c>
      <c r="AY979" s="258" t="s">
        <v>156</v>
      </c>
    </row>
    <row r="980" s="14" customFormat="1">
      <c r="A980" s="14"/>
      <c r="B980" s="248"/>
      <c r="C980" s="249"/>
      <c r="D980" s="239" t="s">
        <v>170</v>
      </c>
      <c r="E980" s="250" t="s">
        <v>1</v>
      </c>
      <c r="F980" s="251" t="s">
        <v>809</v>
      </c>
      <c r="G980" s="249"/>
      <c r="H980" s="252">
        <v>5.9470000000000001</v>
      </c>
      <c r="I980" s="253"/>
      <c r="J980" s="249"/>
      <c r="K980" s="249"/>
      <c r="L980" s="254"/>
      <c r="M980" s="255"/>
      <c r="N980" s="256"/>
      <c r="O980" s="256"/>
      <c r="P980" s="256"/>
      <c r="Q980" s="256"/>
      <c r="R980" s="256"/>
      <c r="S980" s="256"/>
      <c r="T980" s="257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58" t="s">
        <v>170</v>
      </c>
      <c r="AU980" s="258" t="s">
        <v>166</v>
      </c>
      <c r="AV980" s="14" t="s">
        <v>85</v>
      </c>
      <c r="AW980" s="14" t="s">
        <v>31</v>
      </c>
      <c r="AX980" s="14" t="s">
        <v>75</v>
      </c>
      <c r="AY980" s="258" t="s">
        <v>156</v>
      </c>
    </row>
    <row r="981" s="14" customFormat="1">
      <c r="A981" s="14"/>
      <c r="B981" s="248"/>
      <c r="C981" s="249"/>
      <c r="D981" s="239" t="s">
        <v>170</v>
      </c>
      <c r="E981" s="250" t="s">
        <v>1</v>
      </c>
      <c r="F981" s="251" t="s">
        <v>810</v>
      </c>
      <c r="G981" s="249"/>
      <c r="H981" s="252">
        <v>40.209000000000003</v>
      </c>
      <c r="I981" s="253"/>
      <c r="J981" s="249"/>
      <c r="K981" s="249"/>
      <c r="L981" s="254"/>
      <c r="M981" s="255"/>
      <c r="N981" s="256"/>
      <c r="O981" s="256"/>
      <c r="P981" s="256"/>
      <c r="Q981" s="256"/>
      <c r="R981" s="256"/>
      <c r="S981" s="256"/>
      <c r="T981" s="257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58" t="s">
        <v>170</v>
      </c>
      <c r="AU981" s="258" t="s">
        <v>166</v>
      </c>
      <c r="AV981" s="14" t="s">
        <v>85</v>
      </c>
      <c r="AW981" s="14" t="s">
        <v>31</v>
      </c>
      <c r="AX981" s="14" t="s">
        <v>75</v>
      </c>
      <c r="AY981" s="258" t="s">
        <v>156</v>
      </c>
    </row>
    <row r="982" s="16" customFormat="1">
      <c r="A982" s="16"/>
      <c r="B982" s="270"/>
      <c r="C982" s="271"/>
      <c r="D982" s="239" t="s">
        <v>170</v>
      </c>
      <c r="E982" s="272" t="s">
        <v>1</v>
      </c>
      <c r="F982" s="273" t="s">
        <v>242</v>
      </c>
      <c r="G982" s="271"/>
      <c r="H982" s="274">
        <v>47.845999999999997</v>
      </c>
      <c r="I982" s="275"/>
      <c r="J982" s="271"/>
      <c r="K982" s="271"/>
      <c r="L982" s="276"/>
      <c r="M982" s="277"/>
      <c r="N982" s="278"/>
      <c r="O982" s="278"/>
      <c r="P982" s="278"/>
      <c r="Q982" s="278"/>
      <c r="R982" s="278"/>
      <c r="S982" s="278"/>
      <c r="T982" s="279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T982" s="280" t="s">
        <v>170</v>
      </c>
      <c r="AU982" s="280" t="s">
        <v>166</v>
      </c>
      <c r="AV982" s="16" t="s">
        <v>166</v>
      </c>
      <c r="AW982" s="16" t="s">
        <v>31</v>
      </c>
      <c r="AX982" s="16" t="s">
        <v>75</v>
      </c>
      <c r="AY982" s="280" t="s">
        <v>156</v>
      </c>
    </row>
    <row r="983" s="13" customFormat="1">
      <c r="A983" s="13"/>
      <c r="B983" s="237"/>
      <c r="C983" s="238"/>
      <c r="D983" s="239" t="s">
        <v>170</v>
      </c>
      <c r="E983" s="240" t="s">
        <v>1</v>
      </c>
      <c r="F983" s="241" t="s">
        <v>811</v>
      </c>
      <c r="G983" s="238"/>
      <c r="H983" s="240" t="s">
        <v>1</v>
      </c>
      <c r="I983" s="242"/>
      <c r="J983" s="238"/>
      <c r="K983" s="238"/>
      <c r="L983" s="243"/>
      <c r="M983" s="244"/>
      <c r="N983" s="245"/>
      <c r="O983" s="245"/>
      <c r="P983" s="245"/>
      <c r="Q983" s="245"/>
      <c r="R983" s="245"/>
      <c r="S983" s="245"/>
      <c r="T983" s="246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7" t="s">
        <v>170</v>
      </c>
      <c r="AU983" s="247" t="s">
        <v>166</v>
      </c>
      <c r="AV983" s="13" t="s">
        <v>83</v>
      </c>
      <c r="AW983" s="13" t="s">
        <v>31</v>
      </c>
      <c r="AX983" s="13" t="s">
        <v>75</v>
      </c>
      <c r="AY983" s="247" t="s">
        <v>156</v>
      </c>
    </row>
    <row r="984" s="14" customFormat="1">
      <c r="A984" s="14"/>
      <c r="B984" s="248"/>
      <c r="C984" s="249"/>
      <c r="D984" s="239" t="s">
        <v>170</v>
      </c>
      <c r="E984" s="250" t="s">
        <v>1</v>
      </c>
      <c r="F984" s="251" t="s">
        <v>812</v>
      </c>
      <c r="G984" s="249"/>
      <c r="H984" s="252">
        <v>6.766</v>
      </c>
      <c r="I984" s="253"/>
      <c r="J984" s="249"/>
      <c r="K984" s="249"/>
      <c r="L984" s="254"/>
      <c r="M984" s="255"/>
      <c r="N984" s="256"/>
      <c r="O984" s="256"/>
      <c r="P984" s="256"/>
      <c r="Q984" s="256"/>
      <c r="R984" s="256"/>
      <c r="S984" s="256"/>
      <c r="T984" s="257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58" t="s">
        <v>170</v>
      </c>
      <c r="AU984" s="258" t="s">
        <v>166</v>
      </c>
      <c r="AV984" s="14" t="s">
        <v>85</v>
      </c>
      <c r="AW984" s="14" t="s">
        <v>31</v>
      </c>
      <c r="AX984" s="14" t="s">
        <v>75</v>
      </c>
      <c r="AY984" s="258" t="s">
        <v>156</v>
      </c>
    </row>
    <row r="985" s="14" customFormat="1">
      <c r="A985" s="14"/>
      <c r="B985" s="248"/>
      <c r="C985" s="249"/>
      <c r="D985" s="239" t="s">
        <v>170</v>
      </c>
      <c r="E985" s="250" t="s">
        <v>1</v>
      </c>
      <c r="F985" s="251" t="s">
        <v>813</v>
      </c>
      <c r="G985" s="249"/>
      <c r="H985" s="252">
        <v>6.3609999999999998</v>
      </c>
      <c r="I985" s="253"/>
      <c r="J985" s="249"/>
      <c r="K985" s="249"/>
      <c r="L985" s="254"/>
      <c r="M985" s="255"/>
      <c r="N985" s="256"/>
      <c r="O985" s="256"/>
      <c r="P985" s="256"/>
      <c r="Q985" s="256"/>
      <c r="R985" s="256"/>
      <c r="S985" s="256"/>
      <c r="T985" s="257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8" t="s">
        <v>170</v>
      </c>
      <c r="AU985" s="258" t="s">
        <v>166</v>
      </c>
      <c r="AV985" s="14" t="s">
        <v>85</v>
      </c>
      <c r="AW985" s="14" t="s">
        <v>31</v>
      </c>
      <c r="AX985" s="14" t="s">
        <v>75</v>
      </c>
      <c r="AY985" s="258" t="s">
        <v>156</v>
      </c>
    </row>
    <row r="986" s="14" customFormat="1">
      <c r="A986" s="14"/>
      <c r="B986" s="248"/>
      <c r="C986" s="249"/>
      <c r="D986" s="239" t="s">
        <v>170</v>
      </c>
      <c r="E986" s="250" t="s">
        <v>1</v>
      </c>
      <c r="F986" s="251" t="s">
        <v>814</v>
      </c>
      <c r="G986" s="249"/>
      <c r="H986" s="252">
        <v>41.334000000000003</v>
      </c>
      <c r="I986" s="253"/>
      <c r="J986" s="249"/>
      <c r="K986" s="249"/>
      <c r="L986" s="254"/>
      <c r="M986" s="255"/>
      <c r="N986" s="256"/>
      <c r="O986" s="256"/>
      <c r="P986" s="256"/>
      <c r="Q986" s="256"/>
      <c r="R986" s="256"/>
      <c r="S986" s="256"/>
      <c r="T986" s="257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58" t="s">
        <v>170</v>
      </c>
      <c r="AU986" s="258" t="s">
        <v>166</v>
      </c>
      <c r="AV986" s="14" t="s">
        <v>85</v>
      </c>
      <c r="AW986" s="14" t="s">
        <v>31</v>
      </c>
      <c r="AX986" s="14" t="s">
        <v>75</v>
      </c>
      <c r="AY986" s="258" t="s">
        <v>156</v>
      </c>
    </row>
    <row r="987" s="16" customFormat="1">
      <c r="A987" s="16"/>
      <c r="B987" s="270"/>
      <c r="C987" s="271"/>
      <c r="D987" s="239" t="s">
        <v>170</v>
      </c>
      <c r="E987" s="272" t="s">
        <v>1</v>
      </c>
      <c r="F987" s="273" t="s">
        <v>242</v>
      </c>
      <c r="G987" s="271"/>
      <c r="H987" s="274">
        <v>54.460999999999999</v>
      </c>
      <c r="I987" s="275"/>
      <c r="J987" s="271"/>
      <c r="K987" s="271"/>
      <c r="L987" s="276"/>
      <c r="M987" s="277"/>
      <c r="N987" s="278"/>
      <c r="O987" s="278"/>
      <c r="P987" s="278"/>
      <c r="Q987" s="278"/>
      <c r="R987" s="278"/>
      <c r="S987" s="278"/>
      <c r="T987" s="279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T987" s="280" t="s">
        <v>170</v>
      </c>
      <c r="AU987" s="280" t="s">
        <v>166</v>
      </c>
      <c r="AV987" s="16" t="s">
        <v>166</v>
      </c>
      <c r="AW987" s="16" t="s">
        <v>31</v>
      </c>
      <c r="AX987" s="16" t="s">
        <v>75</v>
      </c>
      <c r="AY987" s="280" t="s">
        <v>156</v>
      </c>
    </row>
    <row r="988" s="13" customFormat="1">
      <c r="A988" s="13"/>
      <c r="B988" s="237"/>
      <c r="C988" s="238"/>
      <c r="D988" s="239" t="s">
        <v>170</v>
      </c>
      <c r="E988" s="240" t="s">
        <v>1</v>
      </c>
      <c r="F988" s="241" t="s">
        <v>815</v>
      </c>
      <c r="G988" s="238"/>
      <c r="H988" s="240" t="s">
        <v>1</v>
      </c>
      <c r="I988" s="242"/>
      <c r="J988" s="238"/>
      <c r="K988" s="238"/>
      <c r="L988" s="243"/>
      <c r="M988" s="244"/>
      <c r="N988" s="245"/>
      <c r="O988" s="245"/>
      <c r="P988" s="245"/>
      <c r="Q988" s="245"/>
      <c r="R988" s="245"/>
      <c r="S988" s="245"/>
      <c r="T988" s="246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47" t="s">
        <v>170</v>
      </c>
      <c r="AU988" s="247" t="s">
        <v>166</v>
      </c>
      <c r="AV988" s="13" t="s">
        <v>83</v>
      </c>
      <c r="AW988" s="13" t="s">
        <v>31</v>
      </c>
      <c r="AX988" s="13" t="s">
        <v>75</v>
      </c>
      <c r="AY988" s="247" t="s">
        <v>156</v>
      </c>
    </row>
    <row r="989" s="14" customFormat="1">
      <c r="A989" s="14"/>
      <c r="B989" s="248"/>
      <c r="C989" s="249"/>
      <c r="D989" s="239" t="s">
        <v>170</v>
      </c>
      <c r="E989" s="250" t="s">
        <v>1</v>
      </c>
      <c r="F989" s="251" t="s">
        <v>816</v>
      </c>
      <c r="G989" s="249"/>
      <c r="H989" s="252">
        <v>6.899</v>
      </c>
      <c r="I989" s="253"/>
      <c r="J989" s="249"/>
      <c r="K989" s="249"/>
      <c r="L989" s="254"/>
      <c r="M989" s="255"/>
      <c r="N989" s="256"/>
      <c r="O989" s="256"/>
      <c r="P989" s="256"/>
      <c r="Q989" s="256"/>
      <c r="R989" s="256"/>
      <c r="S989" s="256"/>
      <c r="T989" s="257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8" t="s">
        <v>170</v>
      </c>
      <c r="AU989" s="258" t="s">
        <v>166</v>
      </c>
      <c r="AV989" s="14" t="s">
        <v>85</v>
      </c>
      <c r="AW989" s="14" t="s">
        <v>31</v>
      </c>
      <c r="AX989" s="14" t="s">
        <v>75</v>
      </c>
      <c r="AY989" s="258" t="s">
        <v>156</v>
      </c>
    </row>
    <row r="990" s="14" customFormat="1">
      <c r="A990" s="14"/>
      <c r="B990" s="248"/>
      <c r="C990" s="249"/>
      <c r="D990" s="239" t="s">
        <v>170</v>
      </c>
      <c r="E990" s="250" t="s">
        <v>1</v>
      </c>
      <c r="F990" s="251" t="s">
        <v>817</v>
      </c>
      <c r="G990" s="249"/>
      <c r="H990" s="252">
        <v>6.4870000000000001</v>
      </c>
      <c r="I990" s="253"/>
      <c r="J990" s="249"/>
      <c r="K990" s="249"/>
      <c r="L990" s="254"/>
      <c r="M990" s="255"/>
      <c r="N990" s="256"/>
      <c r="O990" s="256"/>
      <c r="P990" s="256"/>
      <c r="Q990" s="256"/>
      <c r="R990" s="256"/>
      <c r="S990" s="256"/>
      <c r="T990" s="257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8" t="s">
        <v>170</v>
      </c>
      <c r="AU990" s="258" t="s">
        <v>166</v>
      </c>
      <c r="AV990" s="14" t="s">
        <v>85</v>
      </c>
      <c r="AW990" s="14" t="s">
        <v>31</v>
      </c>
      <c r="AX990" s="14" t="s">
        <v>75</v>
      </c>
      <c r="AY990" s="258" t="s">
        <v>156</v>
      </c>
    </row>
    <row r="991" s="14" customFormat="1">
      <c r="A991" s="14"/>
      <c r="B991" s="248"/>
      <c r="C991" s="249"/>
      <c r="D991" s="239" t="s">
        <v>170</v>
      </c>
      <c r="E991" s="250" t="s">
        <v>1</v>
      </c>
      <c r="F991" s="251" t="s">
        <v>818</v>
      </c>
      <c r="G991" s="249"/>
      <c r="H991" s="252">
        <v>42.234999999999999</v>
      </c>
      <c r="I991" s="253"/>
      <c r="J991" s="249"/>
      <c r="K991" s="249"/>
      <c r="L991" s="254"/>
      <c r="M991" s="255"/>
      <c r="N991" s="256"/>
      <c r="O991" s="256"/>
      <c r="P991" s="256"/>
      <c r="Q991" s="256"/>
      <c r="R991" s="256"/>
      <c r="S991" s="256"/>
      <c r="T991" s="257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58" t="s">
        <v>170</v>
      </c>
      <c r="AU991" s="258" t="s">
        <v>166</v>
      </c>
      <c r="AV991" s="14" t="s">
        <v>85</v>
      </c>
      <c r="AW991" s="14" t="s">
        <v>31</v>
      </c>
      <c r="AX991" s="14" t="s">
        <v>75</v>
      </c>
      <c r="AY991" s="258" t="s">
        <v>156</v>
      </c>
    </row>
    <row r="992" s="16" customFormat="1">
      <c r="A992" s="16"/>
      <c r="B992" s="270"/>
      <c r="C992" s="271"/>
      <c r="D992" s="239" t="s">
        <v>170</v>
      </c>
      <c r="E992" s="272" t="s">
        <v>1</v>
      </c>
      <c r="F992" s="273" t="s">
        <v>242</v>
      </c>
      <c r="G992" s="271"/>
      <c r="H992" s="274">
        <v>55.621000000000002</v>
      </c>
      <c r="I992" s="275"/>
      <c r="J992" s="271"/>
      <c r="K992" s="271"/>
      <c r="L992" s="276"/>
      <c r="M992" s="277"/>
      <c r="N992" s="278"/>
      <c r="O992" s="278"/>
      <c r="P992" s="278"/>
      <c r="Q992" s="278"/>
      <c r="R992" s="278"/>
      <c r="S992" s="278"/>
      <c r="T992" s="279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T992" s="280" t="s">
        <v>170</v>
      </c>
      <c r="AU992" s="280" t="s">
        <v>166</v>
      </c>
      <c r="AV992" s="16" t="s">
        <v>166</v>
      </c>
      <c r="AW992" s="16" t="s">
        <v>31</v>
      </c>
      <c r="AX992" s="16" t="s">
        <v>75</v>
      </c>
      <c r="AY992" s="280" t="s">
        <v>156</v>
      </c>
    </row>
    <row r="993" s="13" customFormat="1">
      <c r="A993" s="13"/>
      <c r="B993" s="237"/>
      <c r="C993" s="238"/>
      <c r="D993" s="239" t="s">
        <v>170</v>
      </c>
      <c r="E993" s="240" t="s">
        <v>1</v>
      </c>
      <c r="F993" s="241" t="s">
        <v>819</v>
      </c>
      <c r="G993" s="238"/>
      <c r="H993" s="240" t="s">
        <v>1</v>
      </c>
      <c r="I993" s="242"/>
      <c r="J993" s="238"/>
      <c r="K993" s="238"/>
      <c r="L993" s="243"/>
      <c r="M993" s="244"/>
      <c r="N993" s="245"/>
      <c r="O993" s="245"/>
      <c r="P993" s="245"/>
      <c r="Q993" s="245"/>
      <c r="R993" s="245"/>
      <c r="S993" s="245"/>
      <c r="T993" s="246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7" t="s">
        <v>170</v>
      </c>
      <c r="AU993" s="247" t="s">
        <v>166</v>
      </c>
      <c r="AV993" s="13" t="s">
        <v>83</v>
      </c>
      <c r="AW993" s="13" t="s">
        <v>31</v>
      </c>
      <c r="AX993" s="13" t="s">
        <v>75</v>
      </c>
      <c r="AY993" s="247" t="s">
        <v>156</v>
      </c>
    </row>
    <row r="994" s="14" customFormat="1">
      <c r="A994" s="14"/>
      <c r="B994" s="248"/>
      <c r="C994" s="249"/>
      <c r="D994" s="239" t="s">
        <v>170</v>
      </c>
      <c r="E994" s="250" t="s">
        <v>1</v>
      </c>
      <c r="F994" s="251" t="s">
        <v>820</v>
      </c>
      <c r="G994" s="249"/>
      <c r="H994" s="252">
        <v>10.234</v>
      </c>
      <c r="I994" s="253"/>
      <c r="J994" s="249"/>
      <c r="K994" s="249"/>
      <c r="L994" s="254"/>
      <c r="M994" s="255"/>
      <c r="N994" s="256"/>
      <c r="O994" s="256"/>
      <c r="P994" s="256"/>
      <c r="Q994" s="256"/>
      <c r="R994" s="256"/>
      <c r="S994" s="256"/>
      <c r="T994" s="257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8" t="s">
        <v>170</v>
      </c>
      <c r="AU994" s="258" t="s">
        <v>166</v>
      </c>
      <c r="AV994" s="14" t="s">
        <v>85</v>
      </c>
      <c r="AW994" s="14" t="s">
        <v>31</v>
      </c>
      <c r="AX994" s="14" t="s">
        <v>75</v>
      </c>
      <c r="AY994" s="258" t="s">
        <v>156</v>
      </c>
    </row>
    <row r="995" s="14" customFormat="1">
      <c r="A995" s="14"/>
      <c r="B995" s="248"/>
      <c r="C995" s="249"/>
      <c r="D995" s="239" t="s">
        <v>170</v>
      </c>
      <c r="E995" s="250" t="s">
        <v>1</v>
      </c>
      <c r="F995" s="251" t="s">
        <v>821</v>
      </c>
      <c r="G995" s="249"/>
      <c r="H995" s="252">
        <v>9.6219999999999999</v>
      </c>
      <c r="I995" s="253"/>
      <c r="J995" s="249"/>
      <c r="K995" s="249"/>
      <c r="L995" s="254"/>
      <c r="M995" s="255"/>
      <c r="N995" s="256"/>
      <c r="O995" s="256"/>
      <c r="P995" s="256"/>
      <c r="Q995" s="256"/>
      <c r="R995" s="256"/>
      <c r="S995" s="256"/>
      <c r="T995" s="257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8" t="s">
        <v>170</v>
      </c>
      <c r="AU995" s="258" t="s">
        <v>166</v>
      </c>
      <c r="AV995" s="14" t="s">
        <v>85</v>
      </c>
      <c r="AW995" s="14" t="s">
        <v>31</v>
      </c>
      <c r="AX995" s="14" t="s">
        <v>75</v>
      </c>
      <c r="AY995" s="258" t="s">
        <v>156</v>
      </c>
    </row>
    <row r="996" s="14" customFormat="1">
      <c r="A996" s="14"/>
      <c r="B996" s="248"/>
      <c r="C996" s="249"/>
      <c r="D996" s="239" t="s">
        <v>170</v>
      </c>
      <c r="E996" s="250" t="s">
        <v>1</v>
      </c>
      <c r="F996" s="251" t="s">
        <v>822</v>
      </c>
      <c r="G996" s="249"/>
      <c r="H996" s="252">
        <v>91.409999999999997</v>
      </c>
      <c r="I996" s="253"/>
      <c r="J996" s="249"/>
      <c r="K996" s="249"/>
      <c r="L996" s="254"/>
      <c r="M996" s="255"/>
      <c r="N996" s="256"/>
      <c r="O996" s="256"/>
      <c r="P996" s="256"/>
      <c r="Q996" s="256"/>
      <c r="R996" s="256"/>
      <c r="S996" s="256"/>
      <c r="T996" s="257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8" t="s">
        <v>170</v>
      </c>
      <c r="AU996" s="258" t="s">
        <v>166</v>
      </c>
      <c r="AV996" s="14" t="s">
        <v>85</v>
      </c>
      <c r="AW996" s="14" t="s">
        <v>31</v>
      </c>
      <c r="AX996" s="14" t="s">
        <v>75</v>
      </c>
      <c r="AY996" s="258" t="s">
        <v>156</v>
      </c>
    </row>
    <row r="997" s="16" customFormat="1">
      <c r="A997" s="16"/>
      <c r="B997" s="270"/>
      <c r="C997" s="271"/>
      <c r="D997" s="239" t="s">
        <v>170</v>
      </c>
      <c r="E997" s="272" t="s">
        <v>1</v>
      </c>
      <c r="F997" s="273" t="s">
        <v>242</v>
      </c>
      <c r="G997" s="271"/>
      <c r="H997" s="274">
        <v>111.26600000000001</v>
      </c>
      <c r="I997" s="275"/>
      <c r="J997" s="271"/>
      <c r="K997" s="271"/>
      <c r="L997" s="276"/>
      <c r="M997" s="277"/>
      <c r="N997" s="278"/>
      <c r="O997" s="278"/>
      <c r="P997" s="278"/>
      <c r="Q997" s="278"/>
      <c r="R997" s="278"/>
      <c r="S997" s="278"/>
      <c r="T997" s="279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T997" s="280" t="s">
        <v>170</v>
      </c>
      <c r="AU997" s="280" t="s">
        <v>166</v>
      </c>
      <c r="AV997" s="16" t="s">
        <v>166</v>
      </c>
      <c r="AW997" s="16" t="s">
        <v>31</v>
      </c>
      <c r="AX997" s="16" t="s">
        <v>75</v>
      </c>
      <c r="AY997" s="280" t="s">
        <v>156</v>
      </c>
    </row>
    <row r="998" s="15" customFormat="1">
      <c r="A998" s="15"/>
      <c r="B998" s="259"/>
      <c r="C998" s="260"/>
      <c r="D998" s="239" t="s">
        <v>170</v>
      </c>
      <c r="E998" s="261" t="s">
        <v>1</v>
      </c>
      <c r="F998" s="262" t="s">
        <v>176</v>
      </c>
      <c r="G998" s="260"/>
      <c r="H998" s="263">
        <v>269.19400000000002</v>
      </c>
      <c r="I998" s="264"/>
      <c r="J998" s="260"/>
      <c r="K998" s="260"/>
      <c r="L998" s="265"/>
      <c r="M998" s="266"/>
      <c r="N998" s="267"/>
      <c r="O998" s="267"/>
      <c r="P998" s="267"/>
      <c r="Q998" s="267"/>
      <c r="R998" s="267"/>
      <c r="S998" s="267"/>
      <c r="T998" s="268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69" t="s">
        <v>170</v>
      </c>
      <c r="AU998" s="269" t="s">
        <v>166</v>
      </c>
      <c r="AV998" s="15" t="s">
        <v>165</v>
      </c>
      <c r="AW998" s="15" t="s">
        <v>31</v>
      </c>
      <c r="AX998" s="15" t="s">
        <v>83</v>
      </c>
      <c r="AY998" s="269" t="s">
        <v>156</v>
      </c>
    </row>
    <row r="999" s="12" customFormat="1" ht="20.88" customHeight="1">
      <c r="A999" s="12"/>
      <c r="B999" s="203"/>
      <c r="C999" s="204"/>
      <c r="D999" s="205" t="s">
        <v>74</v>
      </c>
      <c r="E999" s="217" t="s">
        <v>823</v>
      </c>
      <c r="F999" s="217" t="s">
        <v>824</v>
      </c>
      <c r="G999" s="204"/>
      <c r="H999" s="204"/>
      <c r="I999" s="207"/>
      <c r="J999" s="218">
        <f>BK999</f>
        <v>0</v>
      </c>
      <c r="K999" s="204"/>
      <c r="L999" s="209"/>
      <c r="M999" s="210"/>
      <c r="N999" s="211"/>
      <c r="O999" s="211"/>
      <c r="P999" s="212">
        <f>SUM(P1000:P1030)</f>
        <v>0</v>
      </c>
      <c r="Q999" s="211"/>
      <c r="R999" s="212">
        <f>SUM(R1000:R1030)</f>
        <v>0</v>
      </c>
      <c r="S999" s="211"/>
      <c r="T999" s="213">
        <f>SUM(T1000:T1030)</f>
        <v>0</v>
      </c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R999" s="214" t="s">
        <v>83</v>
      </c>
      <c r="AT999" s="215" t="s">
        <v>74</v>
      </c>
      <c r="AU999" s="215" t="s">
        <v>85</v>
      </c>
      <c r="AY999" s="214" t="s">
        <v>156</v>
      </c>
      <c r="BK999" s="216">
        <f>SUM(BK1000:BK1030)</f>
        <v>0</v>
      </c>
    </row>
    <row r="1000" s="2" customFormat="1" ht="26.4" customHeight="1">
      <c r="A1000" s="39"/>
      <c r="B1000" s="40"/>
      <c r="C1000" s="219" t="s">
        <v>622</v>
      </c>
      <c r="D1000" s="219" t="s">
        <v>160</v>
      </c>
      <c r="E1000" s="220" t="s">
        <v>825</v>
      </c>
      <c r="F1000" s="221" t="s">
        <v>826</v>
      </c>
      <c r="G1000" s="222" t="s">
        <v>163</v>
      </c>
      <c r="H1000" s="223">
        <v>187.74500000000001</v>
      </c>
      <c r="I1000" s="224"/>
      <c r="J1000" s="225">
        <f>ROUND(I1000*H1000,2)</f>
        <v>0</v>
      </c>
      <c r="K1000" s="221" t="s">
        <v>164</v>
      </c>
      <c r="L1000" s="45"/>
      <c r="M1000" s="226" t="s">
        <v>1</v>
      </c>
      <c r="N1000" s="227" t="s">
        <v>40</v>
      </c>
      <c r="O1000" s="92"/>
      <c r="P1000" s="228">
        <f>O1000*H1000</f>
        <v>0</v>
      </c>
      <c r="Q1000" s="228">
        <v>0</v>
      </c>
      <c r="R1000" s="228">
        <f>Q1000*H1000</f>
        <v>0</v>
      </c>
      <c r="S1000" s="228">
        <v>0</v>
      </c>
      <c r="T1000" s="229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230" t="s">
        <v>165</v>
      </c>
      <c r="AT1000" s="230" t="s">
        <v>160</v>
      </c>
      <c r="AU1000" s="230" t="s">
        <v>166</v>
      </c>
      <c r="AY1000" s="18" t="s">
        <v>156</v>
      </c>
      <c r="BE1000" s="231">
        <f>IF(N1000="základní",J1000,0)</f>
        <v>0</v>
      </c>
      <c r="BF1000" s="231">
        <f>IF(N1000="snížená",J1000,0)</f>
        <v>0</v>
      </c>
      <c r="BG1000" s="231">
        <f>IF(N1000="zákl. přenesená",J1000,0)</f>
        <v>0</v>
      </c>
      <c r="BH1000" s="231">
        <f>IF(N1000="sníž. přenesená",J1000,0)</f>
        <v>0</v>
      </c>
      <c r="BI1000" s="231">
        <f>IF(N1000="nulová",J1000,0)</f>
        <v>0</v>
      </c>
      <c r="BJ1000" s="18" t="s">
        <v>83</v>
      </c>
      <c r="BK1000" s="231">
        <f>ROUND(I1000*H1000,2)</f>
        <v>0</v>
      </c>
      <c r="BL1000" s="18" t="s">
        <v>165</v>
      </c>
      <c r="BM1000" s="230" t="s">
        <v>827</v>
      </c>
    </row>
    <row r="1001" s="2" customFormat="1">
      <c r="A1001" s="39"/>
      <c r="B1001" s="40"/>
      <c r="C1001" s="41"/>
      <c r="D1001" s="232" t="s">
        <v>168</v>
      </c>
      <c r="E1001" s="41"/>
      <c r="F1001" s="233" t="s">
        <v>828</v>
      </c>
      <c r="G1001" s="41"/>
      <c r="H1001" s="41"/>
      <c r="I1001" s="234"/>
      <c r="J1001" s="41"/>
      <c r="K1001" s="41"/>
      <c r="L1001" s="45"/>
      <c r="M1001" s="235"/>
      <c r="N1001" s="236"/>
      <c r="O1001" s="92"/>
      <c r="P1001" s="92"/>
      <c r="Q1001" s="92"/>
      <c r="R1001" s="92"/>
      <c r="S1001" s="92"/>
      <c r="T1001" s="93"/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T1001" s="18" t="s">
        <v>168</v>
      </c>
      <c r="AU1001" s="18" t="s">
        <v>166</v>
      </c>
    </row>
    <row r="1002" s="13" customFormat="1">
      <c r="A1002" s="13"/>
      <c r="B1002" s="237"/>
      <c r="C1002" s="238"/>
      <c r="D1002" s="239" t="s">
        <v>170</v>
      </c>
      <c r="E1002" s="240" t="s">
        <v>1</v>
      </c>
      <c r="F1002" s="241" t="s">
        <v>171</v>
      </c>
      <c r="G1002" s="238"/>
      <c r="H1002" s="240" t="s">
        <v>1</v>
      </c>
      <c r="I1002" s="242"/>
      <c r="J1002" s="238"/>
      <c r="K1002" s="238"/>
      <c r="L1002" s="243"/>
      <c r="M1002" s="244"/>
      <c r="N1002" s="245"/>
      <c r="O1002" s="245"/>
      <c r="P1002" s="245"/>
      <c r="Q1002" s="245"/>
      <c r="R1002" s="245"/>
      <c r="S1002" s="245"/>
      <c r="T1002" s="246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7" t="s">
        <v>170</v>
      </c>
      <c r="AU1002" s="247" t="s">
        <v>166</v>
      </c>
      <c r="AV1002" s="13" t="s">
        <v>83</v>
      </c>
      <c r="AW1002" s="13" t="s">
        <v>31</v>
      </c>
      <c r="AX1002" s="13" t="s">
        <v>75</v>
      </c>
      <c r="AY1002" s="247" t="s">
        <v>156</v>
      </c>
    </row>
    <row r="1003" s="13" customFormat="1">
      <c r="A1003" s="13"/>
      <c r="B1003" s="237"/>
      <c r="C1003" s="238"/>
      <c r="D1003" s="239" t="s">
        <v>170</v>
      </c>
      <c r="E1003" s="240" t="s">
        <v>1</v>
      </c>
      <c r="F1003" s="241" t="s">
        <v>172</v>
      </c>
      <c r="G1003" s="238"/>
      <c r="H1003" s="240" t="s">
        <v>1</v>
      </c>
      <c r="I1003" s="242"/>
      <c r="J1003" s="238"/>
      <c r="K1003" s="238"/>
      <c r="L1003" s="243"/>
      <c r="M1003" s="244"/>
      <c r="N1003" s="245"/>
      <c r="O1003" s="245"/>
      <c r="P1003" s="245"/>
      <c r="Q1003" s="245"/>
      <c r="R1003" s="245"/>
      <c r="S1003" s="245"/>
      <c r="T1003" s="246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7" t="s">
        <v>170</v>
      </c>
      <c r="AU1003" s="247" t="s">
        <v>166</v>
      </c>
      <c r="AV1003" s="13" t="s">
        <v>83</v>
      </c>
      <c r="AW1003" s="13" t="s">
        <v>31</v>
      </c>
      <c r="AX1003" s="13" t="s">
        <v>75</v>
      </c>
      <c r="AY1003" s="247" t="s">
        <v>156</v>
      </c>
    </row>
    <row r="1004" s="13" customFormat="1">
      <c r="A1004" s="13"/>
      <c r="B1004" s="237"/>
      <c r="C1004" s="238"/>
      <c r="D1004" s="239" t="s">
        <v>170</v>
      </c>
      <c r="E1004" s="240" t="s">
        <v>1</v>
      </c>
      <c r="F1004" s="241" t="s">
        <v>173</v>
      </c>
      <c r="G1004" s="238"/>
      <c r="H1004" s="240" t="s">
        <v>1</v>
      </c>
      <c r="I1004" s="242"/>
      <c r="J1004" s="238"/>
      <c r="K1004" s="238"/>
      <c r="L1004" s="243"/>
      <c r="M1004" s="244"/>
      <c r="N1004" s="245"/>
      <c r="O1004" s="245"/>
      <c r="P1004" s="245"/>
      <c r="Q1004" s="245"/>
      <c r="R1004" s="245"/>
      <c r="S1004" s="245"/>
      <c r="T1004" s="246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7" t="s">
        <v>170</v>
      </c>
      <c r="AU1004" s="247" t="s">
        <v>166</v>
      </c>
      <c r="AV1004" s="13" t="s">
        <v>83</v>
      </c>
      <c r="AW1004" s="13" t="s">
        <v>31</v>
      </c>
      <c r="AX1004" s="13" t="s">
        <v>75</v>
      </c>
      <c r="AY1004" s="247" t="s">
        <v>156</v>
      </c>
    </row>
    <row r="1005" s="13" customFormat="1">
      <c r="A1005" s="13"/>
      <c r="B1005" s="237"/>
      <c r="C1005" s="238"/>
      <c r="D1005" s="239" t="s">
        <v>170</v>
      </c>
      <c r="E1005" s="240" t="s">
        <v>1</v>
      </c>
      <c r="F1005" s="241" t="s">
        <v>829</v>
      </c>
      <c r="G1005" s="238"/>
      <c r="H1005" s="240" t="s">
        <v>1</v>
      </c>
      <c r="I1005" s="242"/>
      <c r="J1005" s="238"/>
      <c r="K1005" s="238"/>
      <c r="L1005" s="243"/>
      <c r="M1005" s="244"/>
      <c r="N1005" s="245"/>
      <c r="O1005" s="245"/>
      <c r="P1005" s="245"/>
      <c r="Q1005" s="245"/>
      <c r="R1005" s="245"/>
      <c r="S1005" s="245"/>
      <c r="T1005" s="246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7" t="s">
        <v>170</v>
      </c>
      <c r="AU1005" s="247" t="s">
        <v>166</v>
      </c>
      <c r="AV1005" s="13" t="s">
        <v>83</v>
      </c>
      <c r="AW1005" s="13" t="s">
        <v>31</v>
      </c>
      <c r="AX1005" s="13" t="s">
        <v>75</v>
      </c>
      <c r="AY1005" s="247" t="s">
        <v>156</v>
      </c>
    </row>
    <row r="1006" s="14" customFormat="1">
      <c r="A1006" s="14"/>
      <c r="B1006" s="248"/>
      <c r="C1006" s="249"/>
      <c r="D1006" s="239" t="s">
        <v>170</v>
      </c>
      <c r="E1006" s="250" t="s">
        <v>1</v>
      </c>
      <c r="F1006" s="251" t="s">
        <v>830</v>
      </c>
      <c r="G1006" s="249"/>
      <c r="H1006" s="252">
        <v>27.373999999999999</v>
      </c>
      <c r="I1006" s="253"/>
      <c r="J1006" s="249"/>
      <c r="K1006" s="249"/>
      <c r="L1006" s="254"/>
      <c r="M1006" s="255"/>
      <c r="N1006" s="256"/>
      <c r="O1006" s="256"/>
      <c r="P1006" s="256"/>
      <c r="Q1006" s="256"/>
      <c r="R1006" s="256"/>
      <c r="S1006" s="256"/>
      <c r="T1006" s="257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8" t="s">
        <v>170</v>
      </c>
      <c r="AU1006" s="258" t="s">
        <v>166</v>
      </c>
      <c r="AV1006" s="14" t="s">
        <v>85</v>
      </c>
      <c r="AW1006" s="14" t="s">
        <v>31</v>
      </c>
      <c r="AX1006" s="14" t="s">
        <v>75</v>
      </c>
      <c r="AY1006" s="258" t="s">
        <v>156</v>
      </c>
    </row>
    <row r="1007" s="14" customFormat="1">
      <c r="A1007" s="14"/>
      <c r="B1007" s="248"/>
      <c r="C1007" s="249"/>
      <c r="D1007" s="239" t="s">
        <v>170</v>
      </c>
      <c r="E1007" s="250" t="s">
        <v>1</v>
      </c>
      <c r="F1007" s="251" t="s">
        <v>831</v>
      </c>
      <c r="G1007" s="249"/>
      <c r="H1007" s="252">
        <v>10.283</v>
      </c>
      <c r="I1007" s="253"/>
      <c r="J1007" s="249"/>
      <c r="K1007" s="249"/>
      <c r="L1007" s="254"/>
      <c r="M1007" s="255"/>
      <c r="N1007" s="256"/>
      <c r="O1007" s="256"/>
      <c r="P1007" s="256"/>
      <c r="Q1007" s="256"/>
      <c r="R1007" s="256"/>
      <c r="S1007" s="256"/>
      <c r="T1007" s="257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8" t="s">
        <v>170</v>
      </c>
      <c r="AU1007" s="258" t="s">
        <v>166</v>
      </c>
      <c r="AV1007" s="14" t="s">
        <v>85</v>
      </c>
      <c r="AW1007" s="14" t="s">
        <v>31</v>
      </c>
      <c r="AX1007" s="14" t="s">
        <v>75</v>
      </c>
      <c r="AY1007" s="258" t="s">
        <v>156</v>
      </c>
    </row>
    <row r="1008" s="16" customFormat="1">
      <c r="A1008" s="16"/>
      <c r="B1008" s="270"/>
      <c r="C1008" s="271"/>
      <c r="D1008" s="239" t="s">
        <v>170</v>
      </c>
      <c r="E1008" s="272" t="s">
        <v>1</v>
      </c>
      <c r="F1008" s="273" t="s">
        <v>242</v>
      </c>
      <c r="G1008" s="271"/>
      <c r="H1008" s="274">
        <v>37.656999999999996</v>
      </c>
      <c r="I1008" s="275"/>
      <c r="J1008" s="271"/>
      <c r="K1008" s="271"/>
      <c r="L1008" s="276"/>
      <c r="M1008" s="277"/>
      <c r="N1008" s="278"/>
      <c r="O1008" s="278"/>
      <c r="P1008" s="278"/>
      <c r="Q1008" s="278"/>
      <c r="R1008" s="278"/>
      <c r="S1008" s="278"/>
      <c r="T1008" s="279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T1008" s="280" t="s">
        <v>170</v>
      </c>
      <c r="AU1008" s="280" t="s">
        <v>166</v>
      </c>
      <c r="AV1008" s="16" t="s">
        <v>166</v>
      </c>
      <c r="AW1008" s="16" t="s">
        <v>31</v>
      </c>
      <c r="AX1008" s="16" t="s">
        <v>75</v>
      </c>
      <c r="AY1008" s="280" t="s">
        <v>156</v>
      </c>
    </row>
    <row r="1009" s="13" customFormat="1">
      <c r="A1009" s="13"/>
      <c r="B1009" s="237"/>
      <c r="C1009" s="238"/>
      <c r="D1009" s="239" t="s">
        <v>170</v>
      </c>
      <c r="E1009" s="240" t="s">
        <v>1</v>
      </c>
      <c r="F1009" s="241" t="s">
        <v>832</v>
      </c>
      <c r="G1009" s="238"/>
      <c r="H1009" s="240" t="s">
        <v>1</v>
      </c>
      <c r="I1009" s="242"/>
      <c r="J1009" s="238"/>
      <c r="K1009" s="238"/>
      <c r="L1009" s="243"/>
      <c r="M1009" s="244"/>
      <c r="N1009" s="245"/>
      <c r="O1009" s="245"/>
      <c r="P1009" s="245"/>
      <c r="Q1009" s="245"/>
      <c r="R1009" s="245"/>
      <c r="S1009" s="245"/>
      <c r="T1009" s="246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47" t="s">
        <v>170</v>
      </c>
      <c r="AU1009" s="247" t="s">
        <v>166</v>
      </c>
      <c r="AV1009" s="13" t="s">
        <v>83</v>
      </c>
      <c r="AW1009" s="13" t="s">
        <v>31</v>
      </c>
      <c r="AX1009" s="13" t="s">
        <v>75</v>
      </c>
      <c r="AY1009" s="247" t="s">
        <v>156</v>
      </c>
    </row>
    <row r="1010" s="14" customFormat="1">
      <c r="A1010" s="14"/>
      <c r="B1010" s="248"/>
      <c r="C1010" s="249"/>
      <c r="D1010" s="239" t="s">
        <v>170</v>
      </c>
      <c r="E1010" s="250" t="s">
        <v>1</v>
      </c>
      <c r="F1010" s="251" t="s">
        <v>833</v>
      </c>
      <c r="G1010" s="249"/>
      <c r="H1010" s="252">
        <v>39.323</v>
      </c>
      <c r="I1010" s="253"/>
      <c r="J1010" s="249"/>
      <c r="K1010" s="249"/>
      <c r="L1010" s="254"/>
      <c r="M1010" s="255"/>
      <c r="N1010" s="256"/>
      <c r="O1010" s="256"/>
      <c r="P1010" s="256"/>
      <c r="Q1010" s="256"/>
      <c r="R1010" s="256"/>
      <c r="S1010" s="256"/>
      <c r="T1010" s="257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58" t="s">
        <v>170</v>
      </c>
      <c r="AU1010" s="258" t="s">
        <v>166</v>
      </c>
      <c r="AV1010" s="14" t="s">
        <v>85</v>
      </c>
      <c r="AW1010" s="14" t="s">
        <v>31</v>
      </c>
      <c r="AX1010" s="14" t="s">
        <v>75</v>
      </c>
      <c r="AY1010" s="258" t="s">
        <v>156</v>
      </c>
    </row>
    <row r="1011" s="14" customFormat="1">
      <c r="A1011" s="14"/>
      <c r="B1011" s="248"/>
      <c r="C1011" s="249"/>
      <c r="D1011" s="239" t="s">
        <v>170</v>
      </c>
      <c r="E1011" s="250" t="s">
        <v>1</v>
      </c>
      <c r="F1011" s="251" t="s">
        <v>834</v>
      </c>
      <c r="G1011" s="249"/>
      <c r="H1011" s="252">
        <v>39.323</v>
      </c>
      <c r="I1011" s="253"/>
      <c r="J1011" s="249"/>
      <c r="K1011" s="249"/>
      <c r="L1011" s="254"/>
      <c r="M1011" s="255"/>
      <c r="N1011" s="256"/>
      <c r="O1011" s="256"/>
      <c r="P1011" s="256"/>
      <c r="Q1011" s="256"/>
      <c r="R1011" s="256"/>
      <c r="S1011" s="256"/>
      <c r="T1011" s="257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58" t="s">
        <v>170</v>
      </c>
      <c r="AU1011" s="258" t="s">
        <v>166</v>
      </c>
      <c r="AV1011" s="14" t="s">
        <v>85</v>
      </c>
      <c r="AW1011" s="14" t="s">
        <v>31</v>
      </c>
      <c r="AX1011" s="14" t="s">
        <v>75</v>
      </c>
      <c r="AY1011" s="258" t="s">
        <v>156</v>
      </c>
    </row>
    <row r="1012" s="16" customFormat="1">
      <c r="A1012" s="16"/>
      <c r="B1012" s="270"/>
      <c r="C1012" s="271"/>
      <c r="D1012" s="239" t="s">
        <v>170</v>
      </c>
      <c r="E1012" s="272" t="s">
        <v>1</v>
      </c>
      <c r="F1012" s="273" t="s">
        <v>242</v>
      </c>
      <c r="G1012" s="271"/>
      <c r="H1012" s="274">
        <v>78.646000000000001</v>
      </c>
      <c r="I1012" s="275"/>
      <c r="J1012" s="271"/>
      <c r="K1012" s="271"/>
      <c r="L1012" s="276"/>
      <c r="M1012" s="277"/>
      <c r="N1012" s="278"/>
      <c r="O1012" s="278"/>
      <c r="P1012" s="278"/>
      <c r="Q1012" s="278"/>
      <c r="R1012" s="278"/>
      <c r="S1012" s="278"/>
      <c r="T1012" s="279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T1012" s="280" t="s">
        <v>170</v>
      </c>
      <c r="AU1012" s="280" t="s">
        <v>166</v>
      </c>
      <c r="AV1012" s="16" t="s">
        <v>166</v>
      </c>
      <c r="AW1012" s="16" t="s">
        <v>31</v>
      </c>
      <c r="AX1012" s="16" t="s">
        <v>75</v>
      </c>
      <c r="AY1012" s="280" t="s">
        <v>156</v>
      </c>
    </row>
    <row r="1013" s="13" customFormat="1">
      <c r="A1013" s="13"/>
      <c r="B1013" s="237"/>
      <c r="C1013" s="238"/>
      <c r="D1013" s="239" t="s">
        <v>170</v>
      </c>
      <c r="E1013" s="240" t="s">
        <v>1</v>
      </c>
      <c r="F1013" s="241" t="s">
        <v>835</v>
      </c>
      <c r="G1013" s="238"/>
      <c r="H1013" s="240" t="s">
        <v>1</v>
      </c>
      <c r="I1013" s="242"/>
      <c r="J1013" s="238"/>
      <c r="K1013" s="238"/>
      <c r="L1013" s="243"/>
      <c r="M1013" s="244"/>
      <c r="N1013" s="245"/>
      <c r="O1013" s="245"/>
      <c r="P1013" s="245"/>
      <c r="Q1013" s="245"/>
      <c r="R1013" s="245"/>
      <c r="S1013" s="245"/>
      <c r="T1013" s="246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7" t="s">
        <v>170</v>
      </c>
      <c r="AU1013" s="247" t="s">
        <v>166</v>
      </c>
      <c r="AV1013" s="13" t="s">
        <v>83</v>
      </c>
      <c r="AW1013" s="13" t="s">
        <v>31</v>
      </c>
      <c r="AX1013" s="13" t="s">
        <v>75</v>
      </c>
      <c r="AY1013" s="247" t="s">
        <v>156</v>
      </c>
    </row>
    <row r="1014" s="14" customFormat="1">
      <c r="A1014" s="14"/>
      <c r="B1014" s="248"/>
      <c r="C1014" s="249"/>
      <c r="D1014" s="239" t="s">
        <v>170</v>
      </c>
      <c r="E1014" s="250" t="s">
        <v>1</v>
      </c>
      <c r="F1014" s="251" t="s">
        <v>541</v>
      </c>
      <c r="G1014" s="249"/>
      <c r="H1014" s="252">
        <v>22.140999999999998</v>
      </c>
      <c r="I1014" s="253"/>
      <c r="J1014" s="249"/>
      <c r="K1014" s="249"/>
      <c r="L1014" s="254"/>
      <c r="M1014" s="255"/>
      <c r="N1014" s="256"/>
      <c r="O1014" s="256"/>
      <c r="P1014" s="256"/>
      <c r="Q1014" s="256"/>
      <c r="R1014" s="256"/>
      <c r="S1014" s="256"/>
      <c r="T1014" s="257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58" t="s">
        <v>170</v>
      </c>
      <c r="AU1014" s="258" t="s">
        <v>166</v>
      </c>
      <c r="AV1014" s="14" t="s">
        <v>85</v>
      </c>
      <c r="AW1014" s="14" t="s">
        <v>31</v>
      </c>
      <c r="AX1014" s="14" t="s">
        <v>75</v>
      </c>
      <c r="AY1014" s="258" t="s">
        <v>156</v>
      </c>
    </row>
    <row r="1015" s="14" customFormat="1">
      <c r="A1015" s="14"/>
      <c r="B1015" s="248"/>
      <c r="C1015" s="249"/>
      <c r="D1015" s="239" t="s">
        <v>170</v>
      </c>
      <c r="E1015" s="250" t="s">
        <v>1</v>
      </c>
      <c r="F1015" s="251" t="s">
        <v>542</v>
      </c>
      <c r="G1015" s="249"/>
      <c r="H1015" s="252">
        <v>22.140999999999998</v>
      </c>
      <c r="I1015" s="253"/>
      <c r="J1015" s="249"/>
      <c r="K1015" s="249"/>
      <c r="L1015" s="254"/>
      <c r="M1015" s="255"/>
      <c r="N1015" s="256"/>
      <c r="O1015" s="256"/>
      <c r="P1015" s="256"/>
      <c r="Q1015" s="256"/>
      <c r="R1015" s="256"/>
      <c r="S1015" s="256"/>
      <c r="T1015" s="257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58" t="s">
        <v>170</v>
      </c>
      <c r="AU1015" s="258" t="s">
        <v>166</v>
      </c>
      <c r="AV1015" s="14" t="s">
        <v>85</v>
      </c>
      <c r="AW1015" s="14" t="s">
        <v>31</v>
      </c>
      <c r="AX1015" s="14" t="s">
        <v>75</v>
      </c>
      <c r="AY1015" s="258" t="s">
        <v>156</v>
      </c>
    </row>
    <row r="1016" s="14" customFormat="1">
      <c r="A1016" s="14"/>
      <c r="B1016" s="248"/>
      <c r="C1016" s="249"/>
      <c r="D1016" s="239" t="s">
        <v>170</v>
      </c>
      <c r="E1016" s="250" t="s">
        <v>1</v>
      </c>
      <c r="F1016" s="251" t="s">
        <v>543</v>
      </c>
      <c r="G1016" s="249"/>
      <c r="H1016" s="252">
        <v>13.58</v>
      </c>
      <c r="I1016" s="253"/>
      <c r="J1016" s="249"/>
      <c r="K1016" s="249"/>
      <c r="L1016" s="254"/>
      <c r="M1016" s="255"/>
      <c r="N1016" s="256"/>
      <c r="O1016" s="256"/>
      <c r="P1016" s="256"/>
      <c r="Q1016" s="256"/>
      <c r="R1016" s="256"/>
      <c r="S1016" s="256"/>
      <c r="T1016" s="257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58" t="s">
        <v>170</v>
      </c>
      <c r="AU1016" s="258" t="s">
        <v>166</v>
      </c>
      <c r="AV1016" s="14" t="s">
        <v>85</v>
      </c>
      <c r="AW1016" s="14" t="s">
        <v>31</v>
      </c>
      <c r="AX1016" s="14" t="s">
        <v>75</v>
      </c>
      <c r="AY1016" s="258" t="s">
        <v>156</v>
      </c>
    </row>
    <row r="1017" s="14" customFormat="1">
      <c r="A1017" s="14"/>
      <c r="B1017" s="248"/>
      <c r="C1017" s="249"/>
      <c r="D1017" s="239" t="s">
        <v>170</v>
      </c>
      <c r="E1017" s="250" t="s">
        <v>1</v>
      </c>
      <c r="F1017" s="251" t="s">
        <v>544</v>
      </c>
      <c r="G1017" s="249"/>
      <c r="H1017" s="252">
        <v>13.58</v>
      </c>
      <c r="I1017" s="253"/>
      <c r="J1017" s="249"/>
      <c r="K1017" s="249"/>
      <c r="L1017" s="254"/>
      <c r="M1017" s="255"/>
      <c r="N1017" s="256"/>
      <c r="O1017" s="256"/>
      <c r="P1017" s="256"/>
      <c r="Q1017" s="256"/>
      <c r="R1017" s="256"/>
      <c r="S1017" s="256"/>
      <c r="T1017" s="257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58" t="s">
        <v>170</v>
      </c>
      <c r="AU1017" s="258" t="s">
        <v>166</v>
      </c>
      <c r="AV1017" s="14" t="s">
        <v>85</v>
      </c>
      <c r="AW1017" s="14" t="s">
        <v>31</v>
      </c>
      <c r="AX1017" s="14" t="s">
        <v>75</v>
      </c>
      <c r="AY1017" s="258" t="s">
        <v>156</v>
      </c>
    </row>
    <row r="1018" s="16" customFormat="1">
      <c r="A1018" s="16"/>
      <c r="B1018" s="270"/>
      <c r="C1018" s="271"/>
      <c r="D1018" s="239" t="s">
        <v>170</v>
      </c>
      <c r="E1018" s="272" t="s">
        <v>1</v>
      </c>
      <c r="F1018" s="273" t="s">
        <v>242</v>
      </c>
      <c r="G1018" s="271"/>
      <c r="H1018" s="274">
        <v>71.441999999999993</v>
      </c>
      <c r="I1018" s="275"/>
      <c r="J1018" s="271"/>
      <c r="K1018" s="271"/>
      <c r="L1018" s="276"/>
      <c r="M1018" s="277"/>
      <c r="N1018" s="278"/>
      <c r="O1018" s="278"/>
      <c r="P1018" s="278"/>
      <c r="Q1018" s="278"/>
      <c r="R1018" s="278"/>
      <c r="S1018" s="278"/>
      <c r="T1018" s="279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T1018" s="280" t="s">
        <v>170</v>
      </c>
      <c r="AU1018" s="280" t="s">
        <v>166</v>
      </c>
      <c r="AV1018" s="16" t="s">
        <v>166</v>
      </c>
      <c r="AW1018" s="16" t="s">
        <v>31</v>
      </c>
      <c r="AX1018" s="16" t="s">
        <v>75</v>
      </c>
      <c r="AY1018" s="280" t="s">
        <v>156</v>
      </c>
    </row>
    <row r="1019" s="15" customFormat="1">
      <c r="A1019" s="15"/>
      <c r="B1019" s="259"/>
      <c r="C1019" s="260"/>
      <c r="D1019" s="239" t="s">
        <v>170</v>
      </c>
      <c r="E1019" s="261" t="s">
        <v>1</v>
      </c>
      <c r="F1019" s="262" t="s">
        <v>176</v>
      </c>
      <c r="G1019" s="260"/>
      <c r="H1019" s="263">
        <v>187.74500000000001</v>
      </c>
      <c r="I1019" s="264"/>
      <c r="J1019" s="260"/>
      <c r="K1019" s="260"/>
      <c r="L1019" s="265"/>
      <c r="M1019" s="266"/>
      <c r="N1019" s="267"/>
      <c r="O1019" s="267"/>
      <c r="P1019" s="267"/>
      <c r="Q1019" s="267"/>
      <c r="R1019" s="267"/>
      <c r="S1019" s="267"/>
      <c r="T1019" s="268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69" t="s">
        <v>170</v>
      </c>
      <c r="AU1019" s="269" t="s">
        <v>166</v>
      </c>
      <c r="AV1019" s="15" t="s">
        <v>165</v>
      </c>
      <c r="AW1019" s="15" t="s">
        <v>31</v>
      </c>
      <c r="AX1019" s="15" t="s">
        <v>83</v>
      </c>
      <c r="AY1019" s="269" t="s">
        <v>156</v>
      </c>
    </row>
    <row r="1020" s="2" customFormat="1" ht="26.4" customHeight="1">
      <c r="A1020" s="39"/>
      <c r="B1020" s="40"/>
      <c r="C1020" s="219" t="s">
        <v>836</v>
      </c>
      <c r="D1020" s="219" t="s">
        <v>160</v>
      </c>
      <c r="E1020" s="220" t="s">
        <v>837</v>
      </c>
      <c r="F1020" s="221" t="s">
        <v>838</v>
      </c>
      <c r="G1020" s="222" t="s">
        <v>163</v>
      </c>
      <c r="H1020" s="223">
        <v>159.58000000000001</v>
      </c>
      <c r="I1020" s="224"/>
      <c r="J1020" s="225">
        <f>ROUND(I1020*H1020,2)</f>
        <v>0</v>
      </c>
      <c r="K1020" s="221" t="s">
        <v>164</v>
      </c>
      <c r="L1020" s="45"/>
      <c r="M1020" s="226" t="s">
        <v>1</v>
      </c>
      <c r="N1020" s="227" t="s">
        <v>40</v>
      </c>
      <c r="O1020" s="92"/>
      <c r="P1020" s="228">
        <f>O1020*H1020</f>
        <v>0</v>
      </c>
      <c r="Q1020" s="228">
        <v>0</v>
      </c>
      <c r="R1020" s="228">
        <f>Q1020*H1020</f>
        <v>0</v>
      </c>
      <c r="S1020" s="228">
        <v>0</v>
      </c>
      <c r="T1020" s="229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230" t="s">
        <v>165</v>
      </c>
      <c r="AT1020" s="230" t="s">
        <v>160</v>
      </c>
      <c r="AU1020" s="230" t="s">
        <v>166</v>
      </c>
      <c r="AY1020" s="18" t="s">
        <v>156</v>
      </c>
      <c r="BE1020" s="231">
        <f>IF(N1020="základní",J1020,0)</f>
        <v>0</v>
      </c>
      <c r="BF1020" s="231">
        <f>IF(N1020="snížená",J1020,0)</f>
        <v>0</v>
      </c>
      <c r="BG1020" s="231">
        <f>IF(N1020="zákl. přenesená",J1020,0)</f>
        <v>0</v>
      </c>
      <c r="BH1020" s="231">
        <f>IF(N1020="sníž. přenesená",J1020,0)</f>
        <v>0</v>
      </c>
      <c r="BI1020" s="231">
        <f>IF(N1020="nulová",J1020,0)</f>
        <v>0</v>
      </c>
      <c r="BJ1020" s="18" t="s">
        <v>83</v>
      </c>
      <c r="BK1020" s="231">
        <f>ROUND(I1020*H1020,2)</f>
        <v>0</v>
      </c>
      <c r="BL1020" s="18" t="s">
        <v>165</v>
      </c>
      <c r="BM1020" s="230" t="s">
        <v>839</v>
      </c>
    </row>
    <row r="1021" s="2" customFormat="1">
      <c r="A1021" s="39"/>
      <c r="B1021" s="40"/>
      <c r="C1021" s="41"/>
      <c r="D1021" s="232" t="s">
        <v>168</v>
      </c>
      <c r="E1021" s="41"/>
      <c r="F1021" s="233" t="s">
        <v>840</v>
      </c>
      <c r="G1021" s="41"/>
      <c r="H1021" s="41"/>
      <c r="I1021" s="234"/>
      <c r="J1021" s="41"/>
      <c r="K1021" s="41"/>
      <c r="L1021" s="45"/>
      <c r="M1021" s="235"/>
      <c r="N1021" s="236"/>
      <c r="O1021" s="92"/>
      <c r="P1021" s="92"/>
      <c r="Q1021" s="92"/>
      <c r="R1021" s="92"/>
      <c r="S1021" s="92"/>
      <c r="T1021" s="93"/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T1021" s="18" t="s">
        <v>168</v>
      </c>
      <c r="AU1021" s="18" t="s">
        <v>166</v>
      </c>
    </row>
    <row r="1022" s="13" customFormat="1">
      <c r="A1022" s="13"/>
      <c r="B1022" s="237"/>
      <c r="C1022" s="238"/>
      <c r="D1022" s="239" t="s">
        <v>170</v>
      </c>
      <c r="E1022" s="240" t="s">
        <v>1</v>
      </c>
      <c r="F1022" s="241" t="s">
        <v>171</v>
      </c>
      <c r="G1022" s="238"/>
      <c r="H1022" s="240" t="s">
        <v>1</v>
      </c>
      <c r="I1022" s="242"/>
      <c r="J1022" s="238"/>
      <c r="K1022" s="238"/>
      <c r="L1022" s="243"/>
      <c r="M1022" s="244"/>
      <c r="N1022" s="245"/>
      <c r="O1022" s="245"/>
      <c r="P1022" s="245"/>
      <c r="Q1022" s="245"/>
      <c r="R1022" s="245"/>
      <c r="S1022" s="245"/>
      <c r="T1022" s="246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7" t="s">
        <v>170</v>
      </c>
      <c r="AU1022" s="247" t="s">
        <v>166</v>
      </c>
      <c r="AV1022" s="13" t="s">
        <v>83</v>
      </c>
      <c r="AW1022" s="13" t="s">
        <v>31</v>
      </c>
      <c r="AX1022" s="13" t="s">
        <v>75</v>
      </c>
      <c r="AY1022" s="247" t="s">
        <v>156</v>
      </c>
    </row>
    <row r="1023" s="13" customFormat="1">
      <c r="A1023" s="13"/>
      <c r="B1023" s="237"/>
      <c r="C1023" s="238"/>
      <c r="D1023" s="239" t="s">
        <v>170</v>
      </c>
      <c r="E1023" s="240" t="s">
        <v>1</v>
      </c>
      <c r="F1023" s="241" t="s">
        <v>172</v>
      </c>
      <c r="G1023" s="238"/>
      <c r="H1023" s="240" t="s">
        <v>1</v>
      </c>
      <c r="I1023" s="242"/>
      <c r="J1023" s="238"/>
      <c r="K1023" s="238"/>
      <c r="L1023" s="243"/>
      <c r="M1023" s="244"/>
      <c r="N1023" s="245"/>
      <c r="O1023" s="245"/>
      <c r="P1023" s="245"/>
      <c r="Q1023" s="245"/>
      <c r="R1023" s="245"/>
      <c r="S1023" s="245"/>
      <c r="T1023" s="246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7" t="s">
        <v>170</v>
      </c>
      <c r="AU1023" s="247" t="s">
        <v>166</v>
      </c>
      <c r="AV1023" s="13" t="s">
        <v>83</v>
      </c>
      <c r="AW1023" s="13" t="s">
        <v>31</v>
      </c>
      <c r="AX1023" s="13" t="s">
        <v>75</v>
      </c>
      <c r="AY1023" s="247" t="s">
        <v>156</v>
      </c>
    </row>
    <row r="1024" s="13" customFormat="1">
      <c r="A1024" s="13"/>
      <c r="B1024" s="237"/>
      <c r="C1024" s="238"/>
      <c r="D1024" s="239" t="s">
        <v>170</v>
      </c>
      <c r="E1024" s="240" t="s">
        <v>1</v>
      </c>
      <c r="F1024" s="241" t="s">
        <v>173</v>
      </c>
      <c r="G1024" s="238"/>
      <c r="H1024" s="240" t="s">
        <v>1</v>
      </c>
      <c r="I1024" s="242"/>
      <c r="J1024" s="238"/>
      <c r="K1024" s="238"/>
      <c r="L1024" s="243"/>
      <c r="M1024" s="244"/>
      <c r="N1024" s="245"/>
      <c r="O1024" s="245"/>
      <c r="P1024" s="245"/>
      <c r="Q1024" s="245"/>
      <c r="R1024" s="245"/>
      <c r="S1024" s="245"/>
      <c r="T1024" s="246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47" t="s">
        <v>170</v>
      </c>
      <c r="AU1024" s="247" t="s">
        <v>166</v>
      </c>
      <c r="AV1024" s="13" t="s">
        <v>83</v>
      </c>
      <c r="AW1024" s="13" t="s">
        <v>31</v>
      </c>
      <c r="AX1024" s="13" t="s">
        <v>75</v>
      </c>
      <c r="AY1024" s="247" t="s">
        <v>156</v>
      </c>
    </row>
    <row r="1025" s="13" customFormat="1">
      <c r="A1025" s="13"/>
      <c r="B1025" s="237"/>
      <c r="C1025" s="238"/>
      <c r="D1025" s="239" t="s">
        <v>170</v>
      </c>
      <c r="E1025" s="240" t="s">
        <v>1</v>
      </c>
      <c r="F1025" s="241" t="s">
        <v>841</v>
      </c>
      <c r="G1025" s="238"/>
      <c r="H1025" s="240" t="s">
        <v>1</v>
      </c>
      <c r="I1025" s="242"/>
      <c r="J1025" s="238"/>
      <c r="K1025" s="238"/>
      <c r="L1025" s="243"/>
      <c r="M1025" s="244"/>
      <c r="N1025" s="245"/>
      <c r="O1025" s="245"/>
      <c r="P1025" s="245"/>
      <c r="Q1025" s="245"/>
      <c r="R1025" s="245"/>
      <c r="S1025" s="245"/>
      <c r="T1025" s="246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7" t="s">
        <v>170</v>
      </c>
      <c r="AU1025" s="247" t="s">
        <v>166</v>
      </c>
      <c r="AV1025" s="13" t="s">
        <v>83</v>
      </c>
      <c r="AW1025" s="13" t="s">
        <v>31</v>
      </c>
      <c r="AX1025" s="13" t="s">
        <v>75</v>
      </c>
      <c r="AY1025" s="247" t="s">
        <v>156</v>
      </c>
    </row>
    <row r="1026" s="13" customFormat="1">
      <c r="A1026" s="13"/>
      <c r="B1026" s="237"/>
      <c r="C1026" s="238"/>
      <c r="D1026" s="239" t="s">
        <v>170</v>
      </c>
      <c r="E1026" s="240" t="s">
        <v>1</v>
      </c>
      <c r="F1026" s="241" t="s">
        <v>173</v>
      </c>
      <c r="G1026" s="238"/>
      <c r="H1026" s="240" t="s">
        <v>1</v>
      </c>
      <c r="I1026" s="242"/>
      <c r="J1026" s="238"/>
      <c r="K1026" s="238"/>
      <c r="L1026" s="243"/>
      <c r="M1026" s="244"/>
      <c r="N1026" s="245"/>
      <c r="O1026" s="245"/>
      <c r="P1026" s="245"/>
      <c r="Q1026" s="245"/>
      <c r="R1026" s="245"/>
      <c r="S1026" s="245"/>
      <c r="T1026" s="246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7" t="s">
        <v>170</v>
      </c>
      <c r="AU1026" s="247" t="s">
        <v>166</v>
      </c>
      <c r="AV1026" s="13" t="s">
        <v>83</v>
      </c>
      <c r="AW1026" s="13" t="s">
        <v>31</v>
      </c>
      <c r="AX1026" s="13" t="s">
        <v>75</v>
      </c>
      <c r="AY1026" s="247" t="s">
        <v>156</v>
      </c>
    </row>
    <row r="1027" s="14" customFormat="1">
      <c r="A1027" s="14"/>
      <c r="B1027" s="248"/>
      <c r="C1027" s="249"/>
      <c r="D1027" s="239" t="s">
        <v>170</v>
      </c>
      <c r="E1027" s="250" t="s">
        <v>1</v>
      </c>
      <c r="F1027" s="251" t="s">
        <v>605</v>
      </c>
      <c r="G1027" s="249"/>
      <c r="H1027" s="252">
        <v>58.520000000000003</v>
      </c>
      <c r="I1027" s="253"/>
      <c r="J1027" s="249"/>
      <c r="K1027" s="249"/>
      <c r="L1027" s="254"/>
      <c r="M1027" s="255"/>
      <c r="N1027" s="256"/>
      <c r="O1027" s="256"/>
      <c r="P1027" s="256"/>
      <c r="Q1027" s="256"/>
      <c r="R1027" s="256"/>
      <c r="S1027" s="256"/>
      <c r="T1027" s="257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8" t="s">
        <v>170</v>
      </c>
      <c r="AU1027" s="258" t="s">
        <v>166</v>
      </c>
      <c r="AV1027" s="14" t="s">
        <v>85</v>
      </c>
      <c r="AW1027" s="14" t="s">
        <v>31</v>
      </c>
      <c r="AX1027" s="14" t="s">
        <v>75</v>
      </c>
      <c r="AY1027" s="258" t="s">
        <v>156</v>
      </c>
    </row>
    <row r="1028" s="14" customFormat="1">
      <c r="A1028" s="14"/>
      <c r="B1028" s="248"/>
      <c r="C1028" s="249"/>
      <c r="D1028" s="239" t="s">
        <v>170</v>
      </c>
      <c r="E1028" s="250" t="s">
        <v>1</v>
      </c>
      <c r="F1028" s="251" t="s">
        <v>606</v>
      </c>
      <c r="G1028" s="249"/>
      <c r="H1028" s="252">
        <v>58.520000000000003</v>
      </c>
      <c r="I1028" s="253"/>
      <c r="J1028" s="249"/>
      <c r="K1028" s="249"/>
      <c r="L1028" s="254"/>
      <c r="M1028" s="255"/>
      <c r="N1028" s="256"/>
      <c r="O1028" s="256"/>
      <c r="P1028" s="256"/>
      <c r="Q1028" s="256"/>
      <c r="R1028" s="256"/>
      <c r="S1028" s="256"/>
      <c r="T1028" s="257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8" t="s">
        <v>170</v>
      </c>
      <c r="AU1028" s="258" t="s">
        <v>166</v>
      </c>
      <c r="AV1028" s="14" t="s">
        <v>85</v>
      </c>
      <c r="AW1028" s="14" t="s">
        <v>31</v>
      </c>
      <c r="AX1028" s="14" t="s">
        <v>75</v>
      </c>
      <c r="AY1028" s="258" t="s">
        <v>156</v>
      </c>
    </row>
    <row r="1029" s="14" customFormat="1">
      <c r="A1029" s="14"/>
      <c r="B1029" s="248"/>
      <c r="C1029" s="249"/>
      <c r="D1029" s="239" t="s">
        <v>170</v>
      </c>
      <c r="E1029" s="250" t="s">
        <v>1</v>
      </c>
      <c r="F1029" s="251" t="s">
        <v>607</v>
      </c>
      <c r="G1029" s="249"/>
      <c r="H1029" s="252">
        <v>42.539999999999999</v>
      </c>
      <c r="I1029" s="253"/>
      <c r="J1029" s="249"/>
      <c r="K1029" s="249"/>
      <c r="L1029" s="254"/>
      <c r="M1029" s="255"/>
      <c r="N1029" s="256"/>
      <c r="O1029" s="256"/>
      <c r="P1029" s="256"/>
      <c r="Q1029" s="256"/>
      <c r="R1029" s="256"/>
      <c r="S1029" s="256"/>
      <c r="T1029" s="257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8" t="s">
        <v>170</v>
      </c>
      <c r="AU1029" s="258" t="s">
        <v>166</v>
      </c>
      <c r="AV1029" s="14" t="s">
        <v>85</v>
      </c>
      <c r="AW1029" s="14" t="s">
        <v>31</v>
      </c>
      <c r="AX1029" s="14" t="s">
        <v>75</v>
      </c>
      <c r="AY1029" s="258" t="s">
        <v>156</v>
      </c>
    </row>
    <row r="1030" s="15" customFormat="1">
      <c r="A1030" s="15"/>
      <c r="B1030" s="259"/>
      <c r="C1030" s="260"/>
      <c r="D1030" s="239" t="s">
        <v>170</v>
      </c>
      <c r="E1030" s="261" t="s">
        <v>1</v>
      </c>
      <c r="F1030" s="262" t="s">
        <v>176</v>
      </c>
      <c r="G1030" s="260"/>
      <c r="H1030" s="263">
        <v>159.58000000000001</v>
      </c>
      <c r="I1030" s="264"/>
      <c r="J1030" s="260"/>
      <c r="K1030" s="260"/>
      <c r="L1030" s="265"/>
      <c r="M1030" s="266"/>
      <c r="N1030" s="267"/>
      <c r="O1030" s="267"/>
      <c r="P1030" s="267"/>
      <c r="Q1030" s="267"/>
      <c r="R1030" s="267"/>
      <c r="S1030" s="267"/>
      <c r="T1030" s="268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69" t="s">
        <v>170</v>
      </c>
      <c r="AU1030" s="269" t="s">
        <v>166</v>
      </c>
      <c r="AV1030" s="15" t="s">
        <v>165</v>
      </c>
      <c r="AW1030" s="15" t="s">
        <v>31</v>
      </c>
      <c r="AX1030" s="15" t="s">
        <v>83</v>
      </c>
      <c r="AY1030" s="269" t="s">
        <v>156</v>
      </c>
    </row>
    <row r="1031" s="12" customFormat="1" ht="20.88" customHeight="1">
      <c r="A1031" s="12"/>
      <c r="B1031" s="203"/>
      <c r="C1031" s="204"/>
      <c r="D1031" s="205" t="s">
        <v>74</v>
      </c>
      <c r="E1031" s="217" t="s">
        <v>842</v>
      </c>
      <c r="F1031" s="217" t="s">
        <v>843</v>
      </c>
      <c r="G1031" s="204"/>
      <c r="H1031" s="204"/>
      <c r="I1031" s="207"/>
      <c r="J1031" s="218">
        <f>BK1031</f>
        <v>0</v>
      </c>
      <c r="K1031" s="204"/>
      <c r="L1031" s="209"/>
      <c r="M1031" s="210"/>
      <c r="N1031" s="211"/>
      <c r="O1031" s="211"/>
      <c r="P1031" s="212">
        <v>0</v>
      </c>
      <c r="Q1031" s="211"/>
      <c r="R1031" s="212">
        <v>0</v>
      </c>
      <c r="S1031" s="211"/>
      <c r="T1031" s="213">
        <v>0</v>
      </c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R1031" s="214" t="s">
        <v>83</v>
      </c>
      <c r="AT1031" s="215" t="s">
        <v>74</v>
      </c>
      <c r="AU1031" s="215" t="s">
        <v>85</v>
      </c>
      <c r="AY1031" s="214" t="s">
        <v>156</v>
      </c>
      <c r="BK1031" s="216">
        <v>0</v>
      </c>
    </row>
    <row r="1032" s="12" customFormat="1" ht="22.8" customHeight="1">
      <c r="A1032" s="12"/>
      <c r="B1032" s="203"/>
      <c r="C1032" s="204"/>
      <c r="D1032" s="205" t="s">
        <v>74</v>
      </c>
      <c r="E1032" s="217" t="s">
        <v>844</v>
      </c>
      <c r="F1032" s="217" t="s">
        <v>845</v>
      </c>
      <c r="G1032" s="204"/>
      <c r="H1032" s="204"/>
      <c r="I1032" s="207"/>
      <c r="J1032" s="218">
        <f>BK1032</f>
        <v>0</v>
      </c>
      <c r="K1032" s="204"/>
      <c r="L1032" s="209"/>
      <c r="M1032" s="210"/>
      <c r="N1032" s="211"/>
      <c r="O1032" s="211"/>
      <c r="P1032" s="212">
        <f>SUM(P1033:P1051)</f>
        <v>0</v>
      </c>
      <c r="Q1032" s="211"/>
      <c r="R1032" s="212">
        <f>SUM(R1033:R1051)</f>
        <v>0</v>
      </c>
      <c r="S1032" s="211"/>
      <c r="T1032" s="213">
        <f>SUM(T1033:T1051)</f>
        <v>0</v>
      </c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R1032" s="214" t="s">
        <v>83</v>
      </c>
      <c r="AT1032" s="215" t="s">
        <v>74</v>
      </c>
      <c r="AU1032" s="215" t="s">
        <v>83</v>
      </c>
      <c r="AY1032" s="214" t="s">
        <v>156</v>
      </c>
      <c r="BK1032" s="216">
        <f>SUM(BK1033:BK1051)</f>
        <v>0</v>
      </c>
    </row>
    <row r="1033" s="2" customFormat="1" ht="26.4" customHeight="1">
      <c r="A1033" s="39"/>
      <c r="B1033" s="40"/>
      <c r="C1033" s="219" t="s">
        <v>846</v>
      </c>
      <c r="D1033" s="219" t="s">
        <v>160</v>
      </c>
      <c r="E1033" s="220" t="s">
        <v>847</v>
      </c>
      <c r="F1033" s="221" t="s">
        <v>848</v>
      </c>
      <c r="G1033" s="222" t="s">
        <v>259</v>
      </c>
      <c r="H1033" s="223">
        <v>121.08799999999999</v>
      </c>
      <c r="I1033" s="224"/>
      <c r="J1033" s="225">
        <f>ROUND(I1033*H1033,2)</f>
        <v>0</v>
      </c>
      <c r="K1033" s="221" t="s">
        <v>164</v>
      </c>
      <c r="L1033" s="45"/>
      <c r="M1033" s="226" t="s">
        <v>1</v>
      </c>
      <c r="N1033" s="227" t="s">
        <v>40</v>
      </c>
      <c r="O1033" s="92"/>
      <c r="P1033" s="228">
        <f>O1033*H1033</f>
        <v>0</v>
      </c>
      <c r="Q1033" s="228">
        <v>0</v>
      </c>
      <c r="R1033" s="228">
        <f>Q1033*H1033</f>
        <v>0</v>
      </c>
      <c r="S1033" s="228">
        <v>0</v>
      </c>
      <c r="T1033" s="229">
        <f>S1033*H1033</f>
        <v>0</v>
      </c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R1033" s="230" t="s">
        <v>165</v>
      </c>
      <c r="AT1033" s="230" t="s">
        <v>160</v>
      </c>
      <c r="AU1033" s="230" t="s">
        <v>85</v>
      </c>
      <c r="AY1033" s="18" t="s">
        <v>156</v>
      </c>
      <c r="BE1033" s="231">
        <f>IF(N1033="základní",J1033,0)</f>
        <v>0</v>
      </c>
      <c r="BF1033" s="231">
        <f>IF(N1033="snížená",J1033,0)</f>
        <v>0</v>
      </c>
      <c r="BG1033" s="231">
        <f>IF(N1033="zákl. přenesená",J1033,0)</f>
        <v>0</v>
      </c>
      <c r="BH1033" s="231">
        <f>IF(N1033="sníž. přenesená",J1033,0)</f>
        <v>0</v>
      </c>
      <c r="BI1033" s="231">
        <f>IF(N1033="nulová",J1033,0)</f>
        <v>0</v>
      </c>
      <c r="BJ1033" s="18" t="s">
        <v>83</v>
      </c>
      <c r="BK1033" s="231">
        <f>ROUND(I1033*H1033,2)</f>
        <v>0</v>
      </c>
      <c r="BL1033" s="18" t="s">
        <v>165</v>
      </c>
      <c r="BM1033" s="230" t="s">
        <v>849</v>
      </c>
    </row>
    <row r="1034" s="2" customFormat="1">
      <c r="A1034" s="39"/>
      <c r="B1034" s="40"/>
      <c r="C1034" s="41"/>
      <c r="D1034" s="232" t="s">
        <v>168</v>
      </c>
      <c r="E1034" s="41"/>
      <c r="F1034" s="233" t="s">
        <v>850</v>
      </c>
      <c r="G1034" s="41"/>
      <c r="H1034" s="41"/>
      <c r="I1034" s="234"/>
      <c r="J1034" s="41"/>
      <c r="K1034" s="41"/>
      <c r="L1034" s="45"/>
      <c r="M1034" s="235"/>
      <c r="N1034" s="236"/>
      <c r="O1034" s="92"/>
      <c r="P1034" s="92"/>
      <c r="Q1034" s="92"/>
      <c r="R1034" s="92"/>
      <c r="S1034" s="92"/>
      <c r="T1034" s="93"/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/>
      <c r="AE1034" s="39"/>
      <c r="AT1034" s="18" t="s">
        <v>168</v>
      </c>
      <c r="AU1034" s="18" t="s">
        <v>85</v>
      </c>
    </row>
    <row r="1035" s="2" customFormat="1" ht="26.4" customHeight="1">
      <c r="A1035" s="39"/>
      <c r="B1035" s="40"/>
      <c r="C1035" s="219" t="s">
        <v>632</v>
      </c>
      <c r="D1035" s="219" t="s">
        <v>160</v>
      </c>
      <c r="E1035" s="220" t="s">
        <v>851</v>
      </c>
      <c r="F1035" s="221" t="s">
        <v>852</v>
      </c>
      <c r="G1035" s="222" t="s">
        <v>259</v>
      </c>
      <c r="H1035" s="223">
        <v>121.08799999999999</v>
      </c>
      <c r="I1035" s="224"/>
      <c r="J1035" s="225">
        <f>ROUND(I1035*H1035,2)</f>
        <v>0</v>
      </c>
      <c r="K1035" s="221" t="s">
        <v>164</v>
      </c>
      <c r="L1035" s="45"/>
      <c r="M1035" s="226" t="s">
        <v>1</v>
      </c>
      <c r="N1035" s="227" t="s">
        <v>40</v>
      </c>
      <c r="O1035" s="92"/>
      <c r="P1035" s="228">
        <f>O1035*H1035</f>
        <v>0</v>
      </c>
      <c r="Q1035" s="228">
        <v>0</v>
      </c>
      <c r="R1035" s="228">
        <f>Q1035*H1035</f>
        <v>0</v>
      </c>
      <c r="S1035" s="228">
        <v>0</v>
      </c>
      <c r="T1035" s="229">
        <f>S1035*H1035</f>
        <v>0</v>
      </c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R1035" s="230" t="s">
        <v>165</v>
      </c>
      <c r="AT1035" s="230" t="s">
        <v>160</v>
      </c>
      <c r="AU1035" s="230" t="s">
        <v>85</v>
      </c>
      <c r="AY1035" s="18" t="s">
        <v>156</v>
      </c>
      <c r="BE1035" s="231">
        <f>IF(N1035="základní",J1035,0)</f>
        <v>0</v>
      </c>
      <c r="BF1035" s="231">
        <f>IF(N1035="snížená",J1035,0)</f>
        <v>0</v>
      </c>
      <c r="BG1035" s="231">
        <f>IF(N1035="zákl. přenesená",J1035,0)</f>
        <v>0</v>
      </c>
      <c r="BH1035" s="231">
        <f>IF(N1035="sníž. přenesená",J1035,0)</f>
        <v>0</v>
      </c>
      <c r="BI1035" s="231">
        <f>IF(N1035="nulová",J1035,0)</f>
        <v>0</v>
      </c>
      <c r="BJ1035" s="18" t="s">
        <v>83</v>
      </c>
      <c r="BK1035" s="231">
        <f>ROUND(I1035*H1035,2)</f>
        <v>0</v>
      </c>
      <c r="BL1035" s="18" t="s">
        <v>165</v>
      </c>
      <c r="BM1035" s="230" t="s">
        <v>853</v>
      </c>
    </row>
    <row r="1036" s="2" customFormat="1">
      <c r="A1036" s="39"/>
      <c r="B1036" s="40"/>
      <c r="C1036" s="41"/>
      <c r="D1036" s="232" t="s">
        <v>168</v>
      </c>
      <c r="E1036" s="41"/>
      <c r="F1036" s="233" t="s">
        <v>854</v>
      </c>
      <c r="G1036" s="41"/>
      <c r="H1036" s="41"/>
      <c r="I1036" s="234"/>
      <c r="J1036" s="41"/>
      <c r="K1036" s="41"/>
      <c r="L1036" s="45"/>
      <c r="M1036" s="235"/>
      <c r="N1036" s="236"/>
      <c r="O1036" s="92"/>
      <c r="P1036" s="92"/>
      <c r="Q1036" s="92"/>
      <c r="R1036" s="92"/>
      <c r="S1036" s="92"/>
      <c r="T1036" s="93"/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T1036" s="18" t="s">
        <v>168</v>
      </c>
      <c r="AU1036" s="18" t="s">
        <v>85</v>
      </c>
    </row>
    <row r="1037" s="2" customFormat="1" ht="26.4" customHeight="1">
      <c r="A1037" s="39"/>
      <c r="B1037" s="40"/>
      <c r="C1037" s="219" t="s">
        <v>745</v>
      </c>
      <c r="D1037" s="219" t="s">
        <v>160</v>
      </c>
      <c r="E1037" s="220" t="s">
        <v>855</v>
      </c>
      <c r="F1037" s="221" t="s">
        <v>856</v>
      </c>
      <c r="G1037" s="222" t="s">
        <v>259</v>
      </c>
      <c r="H1037" s="223">
        <v>2300.672</v>
      </c>
      <c r="I1037" s="224"/>
      <c r="J1037" s="225">
        <f>ROUND(I1037*H1037,2)</f>
        <v>0</v>
      </c>
      <c r="K1037" s="221" t="s">
        <v>164</v>
      </c>
      <c r="L1037" s="45"/>
      <c r="M1037" s="226" t="s">
        <v>1</v>
      </c>
      <c r="N1037" s="227" t="s">
        <v>40</v>
      </c>
      <c r="O1037" s="92"/>
      <c r="P1037" s="228">
        <f>O1037*H1037</f>
        <v>0</v>
      </c>
      <c r="Q1037" s="228">
        <v>0</v>
      </c>
      <c r="R1037" s="228">
        <f>Q1037*H1037</f>
        <v>0</v>
      </c>
      <c r="S1037" s="228">
        <v>0</v>
      </c>
      <c r="T1037" s="229">
        <f>S1037*H1037</f>
        <v>0</v>
      </c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R1037" s="230" t="s">
        <v>165</v>
      </c>
      <c r="AT1037" s="230" t="s">
        <v>160</v>
      </c>
      <c r="AU1037" s="230" t="s">
        <v>85</v>
      </c>
      <c r="AY1037" s="18" t="s">
        <v>156</v>
      </c>
      <c r="BE1037" s="231">
        <f>IF(N1037="základní",J1037,0)</f>
        <v>0</v>
      </c>
      <c r="BF1037" s="231">
        <f>IF(N1037="snížená",J1037,0)</f>
        <v>0</v>
      </c>
      <c r="BG1037" s="231">
        <f>IF(N1037="zákl. přenesená",J1037,0)</f>
        <v>0</v>
      </c>
      <c r="BH1037" s="231">
        <f>IF(N1037="sníž. přenesená",J1037,0)</f>
        <v>0</v>
      </c>
      <c r="BI1037" s="231">
        <f>IF(N1037="nulová",J1037,0)</f>
        <v>0</v>
      </c>
      <c r="BJ1037" s="18" t="s">
        <v>83</v>
      </c>
      <c r="BK1037" s="231">
        <f>ROUND(I1037*H1037,2)</f>
        <v>0</v>
      </c>
      <c r="BL1037" s="18" t="s">
        <v>165</v>
      </c>
      <c r="BM1037" s="230" t="s">
        <v>857</v>
      </c>
    </row>
    <row r="1038" s="2" customFormat="1">
      <c r="A1038" s="39"/>
      <c r="B1038" s="40"/>
      <c r="C1038" s="41"/>
      <c r="D1038" s="232" t="s">
        <v>168</v>
      </c>
      <c r="E1038" s="41"/>
      <c r="F1038" s="233" t="s">
        <v>858</v>
      </c>
      <c r="G1038" s="41"/>
      <c r="H1038" s="41"/>
      <c r="I1038" s="234"/>
      <c r="J1038" s="41"/>
      <c r="K1038" s="41"/>
      <c r="L1038" s="45"/>
      <c r="M1038" s="235"/>
      <c r="N1038" s="236"/>
      <c r="O1038" s="92"/>
      <c r="P1038" s="92"/>
      <c r="Q1038" s="92"/>
      <c r="R1038" s="92"/>
      <c r="S1038" s="92"/>
      <c r="T1038" s="93"/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T1038" s="18" t="s">
        <v>168</v>
      </c>
      <c r="AU1038" s="18" t="s">
        <v>85</v>
      </c>
    </row>
    <row r="1039" s="14" customFormat="1">
      <c r="A1039" s="14"/>
      <c r="B1039" s="248"/>
      <c r="C1039" s="249"/>
      <c r="D1039" s="239" t="s">
        <v>170</v>
      </c>
      <c r="E1039" s="249"/>
      <c r="F1039" s="251" t="s">
        <v>859</v>
      </c>
      <c r="G1039" s="249"/>
      <c r="H1039" s="252">
        <v>2300.672</v>
      </c>
      <c r="I1039" s="253"/>
      <c r="J1039" s="249"/>
      <c r="K1039" s="249"/>
      <c r="L1039" s="254"/>
      <c r="M1039" s="255"/>
      <c r="N1039" s="256"/>
      <c r="O1039" s="256"/>
      <c r="P1039" s="256"/>
      <c r="Q1039" s="256"/>
      <c r="R1039" s="256"/>
      <c r="S1039" s="256"/>
      <c r="T1039" s="257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8" t="s">
        <v>170</v>
      </c>
      <c r="AU1039" s="258" t="s">
        <v>85</v>
      </c>
      <c r="AV1039" s="14" t="s">
        <v>85</v>
      </c>
      <c r="AW1039" s="14" t="s">
        <v>4</v>
      </c>
      <c r="AX1039" s="14" t="s">
        <v>83</v>
      </c>
      <c r="AY1039" s="258" t="s">
        <v>156</v>
      </c>
    </row>
    <row r="1040" s="2" customFormat="1" ht="36" customHeight="1">
      <c r="A1040" s="39"/>
      <c r="B1040" s="40"/>
      <c r="C1040" s="219" t="s">
        <v>757</v>
      </c>
      <c r="D1040" s="219" t="s">
        <v>160</v>
      </c>
      <c r="E1040" s="220" t="s">
        <v>860</v>
      </c>
      <c r="F1040" s="221" t="s">
        <v>861</v>
      </c>
      <c r="G1040" s="222" t="s">
        <v>259</v>
      </c>
      <c r="H1040" s="223">
        <v>2.75</v>
      </c>
      <c r="I1040" s="224"/>
      <c r="J1040" s="225">
        <f>ROUND(I1040*H1040,2)</f>
        <v>0</v>
      </c>
      <c r="K1040" s="221" t="s">
        <v>164</v>
      </c>
      <c r="L1040" s="45"/>
      <c r="M1040" s="226" t="s">
        <v>1</v>
      </c>
      <c r="N1040" s="227" t="s">
        <v>40</v>
      </c>
      <c r="O1040" s="92"/>
      <c r="P1040" s="228">
        <f>O1040*H1040</f>
        <v>0</v>
      </c>
      <c r="Q1040" s="228">
        <v>0</v>
      </c>
      <c r="R1040" s="228">
        <f>Q1040*H1040</f>
        <v>0</v>
      </c>
      <c r="S1040" s="228">
        <v>0</v>
      </c>
      <c r="T1040" s="229">
        <f>S1040*H1040</f>
        <v>0</v>
      </c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R1040" s="230" t="s">
        <v>165</v>
      </c>
      <c r="AT1040" s="230" t="s">
        <v>160</v>
      </c>
      <c r="AU1040" s="230" t="s">
        <v>85</v>
      </c>
      <c r="AY1040" s="18" t="s">
        <v>156</v>
      </c>
      <c r="BE1040" s="231">
        <f>IF(N1040="základní",J1040,0)</f>
        <v>0</v>
      </c>
      <c r="BF1040" s="231">
        <f>IF(N1040="snížená",J1040,0)</f>
        <v>0</v>
      </c>
      <c r="BG1040" s="231">
        <f>IF(N1040="zákl. přenesená",J1040,0)</f>
        <v>0</v>
      </c>
      <c r="BH1040" s="231">
        <f>IF(N1040="sníž. přenesená",J1040,0)</f>
        <v>0</v>
      </c>
      <c r="BI1040" s="231">
        <f>IF(N1040="nulová",J1040,0)</f>
        <v>0</v>
      </c>
      <c r="BJ1040" s="18" t="s">
        <v>83</v>
      </c>
      <c r="BK1040" s="231">
        <f>ROUND(I1040*H1040,2)</f>
        <v>0</v>
      </c>
      <c r="BL1040" s="18" t="s">
        <v>165</v>
      </c>
      <c r="BM1040" s="230" t="s">
        <v>862</v>
      </c>
    </row>
    <row r="1041" s="2" customFormat="1">
      <c r="A1041" s="39"/>
      <c r="B1041" s="40"/>
      <c r="C1041" s="41"/>
      <c r="D1041" s="232" t="s">
        <v>168</v>
      </c>
      <c r="E1041" s="41"/>
      <c r="F1041" s="233" t="s">
        <v>863</v>
      </c>
      <c r="G1041" s="41"/>
      <c r="H1041" s="41"/>
      <c r="I1041" s="234"/>
      <c r="J1041" s="41"/>
      <c r="K1041" s="41"/>
      <c r="L1041" s="45"/>
      <c r="M1041" s="235"/>
      <c r="N1041" s="236"/>
      <c r="O1041" s="92"/>
      <c r="P1041" s="92"/>
      <c r="Q1041" s="92"/>
      <c r="R1041" s="92"/>
      <c r="S1041" s="92"/>
      <c r="T1041" s="93"/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T1041" s="18" t="s">
        <v>168</v>
      </c>
      <c r="AU1041" s="18" t="s">
        <v>85</v>
      </c>
    </row>
    <row r="1042" s="14" customFormat="1">
      <c r="A1042" s="14"/>
      <c r="B1042" s="248"/>
      <c r="C1042" s="249"/>
      <c r="D1042" s="239" t="s">
        <v>170</v>
      </c>
      <c r="E1042" s="250" t="s">
        <v>1</v>
      </c>
      <c r="F1042" s="251" t="s">
        <v>864</v>
      </c>
      <c r="G1042" s="249"/>
      <c r="H1042" s="252">
        <v>2.75</v>
      </c>
      <c r="I1042" s="253"/>
      <c r="J1042" s="249"/>
      <c r="K1042" s="249"/>
      <c r="L1042" s="254"/>
      <c r="M1042" s="255"/>
      <c r="N1042" s="256"/>
      <c r="O1042" s="256"/>
      <c r="P1042" s="256"/>
      <c r="Q1042" s="256"/>
      <c r="R1042" s="256"/>
      <c r="S1042" s="256"/>
      <c r="T1042" s="257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8" t="s">
        <v>170</v>
      </c>
      <c r="AU1042" s="258" t="s">
        <v>85</v>
      </c>
      <c r="AV1042" s="14" t="s">
        <v>85</v>
      </c>
      <c r="AW1042" s="14" t="s">
        <v>31</v>
      </c>
      <c r="AX1042" s="14" t="s">
        <v>83</v>
      </c>
      <c r="AY1042" s="258" t="s">
        <v>156</v>
      </c>
    </row>
    <row r="1043" s="2" customFormat="1" ht="40.8" customHeight="1">
      <c r="A1043" s="39"/>
      <c r="B1043" s="40"/>
      <c r="C1043" s="219" t="s">
        <v>775</v>
      </c>
      <c r="D1043" s="219" t="s">
        <v>160</v>
      </c>
      <c r="E1043" s="220" t="s">
        <v>865</v>
      </c>
      <c r="F1043" s="221" t="s">
        <v>866</v>
      </c>
      <c r="G1043" s="222" t="s">
        <v>259</v>
      </c>
      <c r="H1043" s="223">
        <v>5.4459999999999997</v>
      </c>
      <c r="I1043" s="224"/>
      <c r="J1043" s="225">
        <f>ROUND(I1043*H1043,2)</f>
        <v>0</v>
      </c>
      <c r="K1043" s="221" t="s">
        <v>164</v>
      </c>
      <c r="L1043" s="45"/>
      <c r="M1043" s="226" t="s">
        <v>1</v>
      </c>
      <c r="N1043" s="227" t="s">
        <v>40</v>
      </c>
      <c r="O1043" s="92"/>
      <c r="P1043" s="228">
        <f>O1043*H1043</f>
        <v>0</v>
      </c>
      <c r="Q1043" s="228">
        <v>0</v>
      </c>
      <c r="R1043" s="228">
        <f>Q1043*H1043</f>
        <v>0</v>
      </c>
      <c r="S1043" s="228">
        <v>0</v>
      </c>
      <c r="T1043" s="229">
        <f>S1043*H1043</f>
        <v>0</v>
      </c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R1043" s="230" t="s">
        <v>165</v>
      </c>
      <c r="AT1043" s="230" t="s">
        <v>160</v>
      </c>
      <c r="AU1043" s="230" t="s">
        <v>85</v>
      </c>
      <c r="AY1043" s="18" t="s">
        <v>156</v>
      </c>
      <c r="BE1043" s="231">
        <f>IF(N1043="základní",J1043,0)</f>
        <v>0</v>
      </c>
      <c r="BF1043" s="231">
        <f>IF(N1043="snížená",J1043,0)</f>
        <v>0</v>
      </c>
      <c r="BG1043" s="231">
        <f>IF(N1043="zákl. přenesená",J1043,0)</f>
        <v>0</v>
      </c>
      <c r="BH1043" s="231">
        <f>IF(N1043="sníž. přenesená",J1043,0)</f>
        <v>0</v>
      </c>
      <c r="BI1043" s="231">
        <f>IF(N1043="nulová",J1043,0)</f>
        <v>0</v>
      </c>
      <c r="BJ1043" s="18" t="s">
        <v>83</v>
      </c>
      <c r="BK1043" s="231">
        <f>ROUND(I1043*H1043,2)</f>
        <v>0</v>
      </c>
      <c r="BL1043" s="18" t="s">
        <v>165</v>
      </c>
      <c r="BM1043" s="230" t="s">
        <v>867</v>
      </c>
    </row>
    <row r="1044" s="2" customFormat="1">
      <c r="A1044" s="39"/>
      <c r="B1044" s="40"/>
      <c r="C1044" s="41"/>
      <c r="D1044" s="232" t="s">
        <v>168</v>
      </c>
      <c r="E1044" s="41"/>
      <c r="F1044" s="233" t="s">
        <v>868</v>
      </c>
      <c r="G1044" s="41"/>
      <c r="H1044" s="41"/>
      <c r="I1044" s="234"/>
      <c r="J1044" s="41"/>
      <c r="K1044" s="41"/>
      <c r="L1044" s="45"/>
      <c r="M1044" s="235"/>
      <c r="N1044" s="236"/>
      <c r="O1044" s="92"/>
      <c r="P1044" s="92"/>
      <c r="Q1044" s="92"/>
      <c r="R1044" s="92"/>
      <c r="S1044" s="92"/>
      <c r="T1044" s="93"/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/>
      <c r="AE1044" s="39"/>
      <c r="AT1044" s="18" t="s">
        <v>168</v>
      </c>
      <c r="AU1044" s="18" t="s">
        <v>85</v>
      </c>
    </row>
    <row r="1045" s="14" customFormat="1">
      <c r="A1045" s="14"/>
      <c r="B1045" s="248"/>
      <c r="C1045" s="249"/>
      <c r="D1045" s="239" t="s">
        <v>170</v>
      </c>
      <c r="E1045" s="250" t="s">
        <v>1</v>
      </c>
      <c r="F1045" s="251" t="s">
        <v>869</v>
      </c>
      <c r="G1045" s="249"/>
      <c r="H1045" s="252">
        <v>5.4459999999999997</v>
      </c>
      <c r="I1045" s="253"/>
      <c r="J1045" s="249"/>
      <c r="K1045" s="249"/>
      <c r="L1045" s="254"/>
      <c r="M1045" s="255"/>
      <c r="N1045" s="256"/>
      <c r="O1045" s="256"/>
      <c r="P1045" s="256"/>
      <c r="Q1045" s="256"/>
      <c r="R1045" s="256"/>
      <c r="S1045" s="256"/>
      <c r="T1045" s="257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58" t="s">
        <v>170</v>
      </c>
      <c r="AU1045" s="258" t="s">
        <v>85</v>
      </c>
      <c r="AV1045" s="14" t="s">
        <v>85</v>
      </c>
      <c r="AW1045" s="14" t="s">
        <v>31</v>
      </c>
      <c r="AX1045" s="14" t="s">
        <v>83</v>
      </c>
      <c r="AY1045" s="258" t="s">
        <v>156</v>
      </c>
    </row>
    <row r="1046" s="2" customFormat="1" ht="36" customHeight="1">
      <c r="A1046" s="39"/>
      <c r="B1046" s="40"/>
      <c r="C1046" s="219" t="s">
        <v>823</v>
      </c>
      <c r="D1046" s="219" t="s">
        <v>160</v>
      </c>
      <c r="E1046" s="220" t="s">
        <v>870</v>
      </c>
      <c r="F1046" s="221" t="s">
        <v>871</v>
      </c>
      <c r="G1046" s="222" t="s">
        <v>259</v>
      </c>
      <c r="H1046" s="223">
        <v>2.4209999999999998</v>
      </c>
      <c r="I1046" s="224"/>
      <c r="J1046" s="225">
        <f>ROUND(I1046*H1046,2)</f>
        <v>0</v>
      </c>
      <c r="K1046" s="221" t="s">
        <v>164</v>
      </c>
      <c r="L1046" s="45"/>
      <c r="M1046" s="226" t="s">
        <v>1</v>
      </c>
      <c r="N1046" s="227" t="s">
        <v>40</v>
      </c>
      <c r="O1046" s="92"/>
      <c r="P1046" s="228">
        <f>O1046*H1046</f>
        <v>0</v>
      </c>
      <c r="Q1046" s="228">
        <v>0</v>
      </c>
      <c r="R1046" s="228">
        <f>Q1046*H1046</f>
        <v>0</v>
      </c>
      <c r="S1046" s="228">
        <v>0</v>
      </c>
      <c r="T1046" s="229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30" t="s">
        <v>165</v>
      </c>
      <c r="AT1046" s="230" t="s">
        <v>160</v>
      </c>
      <c r="AU1046" s="230" t="s">
        <v>85</v>
      </c>
      <c r="AY1046" s="18" t="s">
        <v>156</v>
      </c>
      <c r="BE1046" s="231">
        <f>IF(N1046="základní",J1046,0)</f>
        <v>0</v>
      </c>
      <c r="BF1046" s="231">
        <f>IF(N1046="snížená",J1046,0)</f>
        <v>0</v>
      </c>
      <c r="BG1046" s="231">
        <f>IF(N1046="zákl. přenesená",J1046,0)</f>
        <v>0</v>
      </c>
      <c r="BH1046" s="231">
        <f>IF(N1046="sníž. přenesená",J1046,0)</f>
        <v>0</v>
      </c>
      <c r="BI1046" s="231">
        <f>IF(N1046="nulová",J1046,0)</f>
        <v>0</v>
      </c>
      <c r="BJ1046" s="18" t="s">
        <v>83</v>
      </c>
      <c r="BK1046" s="231">
        <f>ROUND(I1046*H1046,2)</f>
        <v>0</v>
      </c>
      <c r="BL1046" s="18" t="s">
        <v>165</v>
      </c>
      <c r="BM1046" s="230" t="s">
        <v>872</v>
      </c>
    </row>
    <row r="1047" s="2" customFormat="1">
      <c r="A1047" s="39"/>
      <c r="B1047" s="40"/>
      <c r="C1047" s="41"/>
      <c r="D1047" s="232" t="s">
        <v>168</v>
      </c>
      <c r="E1047" s="41"/>
      <c r="F1047" s="233" t="s">
        <v>873</v>
      </c>
      <c r="G1047" s="41"/>
      <c r="H1047" s="41"/>
      <c r="I1047" s="234"/>
      <c r="J1047" s="41"/>
      <c r="K1047" s="41"/>
      <c r="L1047" s="45"/>
      <c r="M1047" s="235"/>
      <c r="N1047" s="236"/>
      <c r="O1047" s="92"/>
      <c r="P1047" s="92"/>
      <c r="Q1047" s="92"/>
      <c r="R1047" s="92"/>
      <c r="S1047" s="92"/>
      <c r="T1047" s="93"/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T1047" s="18" t="s">
        <v>168</v>
      </c>
      <c r="AU1047" s="18" t="s">
        <v>85</v>
      </c>
    </row>
    <row r="1048" s="14" customFormat="1">
      <c r="A1048" s="14"/>
      <c r="B1048" s="248"/>
      <c r="C1048" s="249"/>
      <c r="D1048" s="239" t="s">
        <v>170</v>
      </c>
      <c r="E1048" s="250" t="s">
        <v>1</v>
      </c>
      <c r="F1048" s="251" t="s">
        <v>874</v>
      </c>
      <c r="G1048" s="249"/>
      <c r="H1048" s="252">
        <v>2.4209999999999998</v>
      </c>
      <c r="I1048" s="253"/>
      <c r="J1048" s="249"/>
      <c r="K1048" s="249"/>
      <c r="L1048" s="254"/>
      <c r="M1048" s="255"/>
      <c r="N1048" s="256"/>
      <c r="O1048" s="256"/>
      <c r="P1048" s="256"/>
      <c r="Q1048" s="256"/>
      <c r="R1048" s="256"/>
      <c r="S1048" s="256"/>
      <c r="T1048" s="257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58" t="s">
        <v>170</v>
      </c>
      <c r="AU1048" s="258" t="s">
        <v>85</v>
      </c>
      <c r="AV1048" s="14" t="s">
        <v>85</v>
      </c>
      <c r="AW1048" s="14" t="s">
        <v>31</v>
      </c>
      <c r="AX1048" s="14" t="s">
        <v>83</v>
      </c>
      <c r="AY1048" s="258" t="s">
        <v>156</v>
      </c>
    </row>
    <row r="1049" s="2" customFormat="1" ht="48" customHeight="1">
      <c r="A1049" s="39"/>
      <c r="B1049" s="40"/>
      <c r="C1049" s="219" t="s">
        <v>842</v>
      </c>
      <c r="D1049" s="219" t="s">
        <v>160</v>
      </c>
      <c r="E1049" s="220" t="s">
        <v>875</v>
      </c>
      <c r="F1049" s="221" t="s">
        <v>876</v>
      </c>
      <c r="G1049" s="222" t="s">
        <v>259</v>
      </c>
      <c r="H1049" s="223">
        <v>110.411</v>
      </c>
      <c r="I1049" s="224"/>
      <c r="J1049" s="225">
        <f>ROUND(I1049*H1049,2)</f>
        <v>0</v>
      </c>
      <c r="K1049" s="221" t="s">
        <v>164</v>
      </c>
      <c r="L1049" s="45"/>
      <c r="M1049" s="226" t="s">
        <v>1</v>
      </c>
      <c r="N1049" s="227" t="s">
        <v>40</v>
      </c>
      <c r="O1049" s="92"/>
      <c r="P1049" s="228">
        <f>O1049*H1049</f>
        <v>0</v>
      </c>
      <c r="Q1049" s="228">
        <v>0</v>
      </c>
      <c r="R1049" s="228">
        <f>Q1049*H1049</f>
        <v>0</v>
      </c>
      <c r="S1049" s="228">
        <v>0</v>
      </c>
      <c r="T1049" s="229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230" t="s">
        <v>165</v>
      </c>
      <c r="AT1049" s="230" t="s">
        <v>160</v>
      </c>
      <c r="AU1049" s="230" t="s">
        <v>85</v>
      </c>
      <c r="AY1049" s="18" t="s">
        <v>156</v>
      </c>
      <c r="BE1049" s="231">
        <f>IF(N1049="základní",J1049,0)</f>
        <v>0</v>
      </c>
      <c r="BF1049" s="231">
        <f>IF(N1049="snížená",J1049,0)</f>
        <v>0</v>
      </c>
      <c r="BG1049" s="231">
        <f>IF(N1049="zákl. přenesená",J1049,0)</f>
        <v>0</v>
      </c>
      <c r="BH1049" s="231">
        <f>IF(N1049="sníž. přenesená",J1049,0)</f>
        <v>0</v>
      </c>
      <c r="BI1049" s="231">
        <f>IF(N1049="nulová",J1049,0)</f>
        <v>0</v>
      </c>
      <c r="BJ1049" s="18" t="s">
        <v>83</v>
      </c>
      <c r="BK1049" s="231">
        <f>ROUND(I1049*H1049,2)</f>
        <v>0</v>
      </c>
      <c r="BL1049" s="18" t="s">
        <v>165</v>
      </c>
      <c r="BM1049" s="230" t="s">
        <v>877</v>
      </c>
    </row>
    <row r="1050" s="2" customFormat="1">
      <c r="A1050" s="39"/>
      <c r="B1050" s="40"/>
      <c r="C1050" s="41"/>
      <c r="D1050" s="232" t="s">
        <v>168</v>
      </c>
      <c r="E1050" s="41"/>
      <c r="F1050" s="233" t="s">
        <v>878</v>
      </c>
      <c r="G1050" s="41"/>
      <c r="H1050" s="41"/>
      <c r="I1050" s="234"/>
      <c r="J1050" s="41"/>
      <c r="K1050" s="41"/>
      <c r="L1050" s="45"/>
      <c r="M1050" s="235"/>
      <c r="N1050" s="236"/>
      <c r="O1050" s="92"/>
      <c r="P1050" s="92"/>
      <c r="Q1050" s="92"/>
      <c r="R1050" s="92"/>
      <c r="S1050" s="92"/>
      <c r="T1050" s="93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T1050" s="18" t="s">
        <v>168</v>
      </c>
      <c r="AU1050" s="18" t="s">
        <v>85</v>
      </c>
    </row>
    <row r="1051" s="14" customFormat="1">
      <c r="A1051" s="14"/>
      <c r="B1051" s="248"/>
      <c r="C1051" s="249"/>
      <c r="D1051" s="239" t="s">
        <v>170</v>
      </c>
      <c r="E1051" s="250" t="s">
        <v>1</v>
      </c>
      <c r="F1051" s="251" t="s">
        <v>879</v>
      </c>
      <c r="G1051" s="249"/>
      <c r="H1051" s="252">
        <v>110.411</v>
      </c>
      <c r="I1051" s="253"/>
      <c r="J1051" s="249"/>
      <c r="K1051" s="249"/>
      <c r="L1051" s="254"/>
      <c r="M1051" s="255"/>
      <c r="N1051" s="256"/>
      <c r="O1051" s="256"/>
      <c r="P1051" s="256"/>
      <c r="Q1051" s="256"/>
      <c r="R1051" s="256"/>
      <c r="S1051" s="256"/>
      <c r="T1051" s="257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8" t="s">
        <v>170</v>
      </c>
      <c r="AU1051" s="258" t="s">
        <v>85</v>
      </c>
      <c r="AV1051" s="14" t="s">
        <v>85</v>
      </c>
      <c r="AW1051" s="14" t="s">
        <v>31</v>
      </c>
      <c r="AX1051" s="14" t="s">
        <v>83</v>
      </c>
      <c r="AY1051" s="258" t="s">
        <v>156</v>
      </c>
    </row>
    <row r="1052" s="12" customFormat="1" ht="22.8" customHeight="1">
      <c r="A1052" s="12"/>
      <c r="B1052" s="203"/>
      <c r="C1052" s="204"/>
      <c r="D1052" s="205" t="s">
        <v>74</v>
      </c>
      <c r="E1052" s="217" t="s">
        <v>880</v>
      </c>
      <c r="F1052" s="217" t="s">
        <v>881</v>
      </c>
      <c r="G1052" s="204"/>
      <c r="H1052" s="204"/>
      <c r="I1052" s="207"/>
      <c r="J1052" s="218">
        <f>BK1052</f>
        <v>0</v>
      </c>
      <c r="K1052" s="204"/>
      <c r="L1052" s="209"/>
      <c r="M1052" s="210"/>
      <c r="N1052" s="211"/>
      <c r="O1052" s="211"/>
      <c r="P1052" s="212">
        <f>SUM(P1053:P1054)</f>
        <v>0</v>
      </c>
      <c r="Q1052" s="211"/>
      <c r="R1052" s="212">
        <f>SUM(R1053:R1054)</f>
        <v>0</v>
      </c>
      <c r="S1052" s="211"/>
      <c r="T1052" s="213">
        <f>SUM(T1053:T1054)</f>
        <v>0</v>
      </c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R1052" s="214" t="s">
        <v>83</v>
      </c>
      <c r="AT1052" s="215" t="s">
        <v>74</v>
      </c>
      <c r="AU1052" s="215" t="s">
        <v>83</v>
      </c>
      <c r="AY1052" s="214" t="s">
        <v>156</v>
      </c>
      <c r="BK1052" s="216">
        <f>SUM(BK1053:BK1054)</f>
        <v>0</v>
      </c>
    </row>
    <row r="1053" s="2" customFormat="1" ht="24" customHeight="1">
      <c r="A1053" s="39"/>
      <c r="B1053" s="40"/>
      <c r="C1053" s="219" t="s">
        <v>882</v>
      </c>
      <c r="D1053" s="219" t="s">
        <v>160</v>
      </c>
      <c r="E1053" s="220" t="s">
        <v>883</v>
      </c>
      <c r="F1053" s="221" t="s">
        <v>884</v>
      </c>
      <c r="G1053" s="222" t="s">
        <v>259</v>
      </c>
      <c r="H1053" s="223">
        <v>184.91300000000001</v>
      </c>
      <c r="I1053" s="224"/>
      <c r="J1053" s="225">
        <f>ROUND(I1053*H1053,2)</f>
        <v>0</v>
      </c>
      <c r="K1053" s="221" t="s">
        <v>164</v>
      </c>
      <c r="L1053" s="45"/>
      <c r="M1053" s="226" t="s">
        <v>1</v>
      </c>
      <c r="N1053" s="227" t="s">
        <v>40</v>
      </c>
      <c r="O1053" s="92"/>
      <c r="P1053" s="228">
        <f>O1053*H1053</f>
        <v>0</v>
      </c>
      <c r="Q1053" s="228">
        <v>0</v>
      </c>
      <c r="R1053" s="228">
        <f>Q1053*H1053</f>
        <v>0</v>
      </c>
      <c r="S1053" s="228">
        <v>0</v>
      </c>
      <c r="T1053" s="229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30" t="s">
        <v>165</v>
      </c>
      <c r="AT1053" s="230" t="s">
        <v>160</v>
      </c>
      <c r="AU1053" s="230" t="s">
        <v>85</v>
      </c>
      <c r="AY1053" s="18" t="s">
        <v>156</v>
      </c>
      <c r="BE1053" s="231">
        <f>IF(N1053="základní",J1053,0)</f>
        <v>0</v>
      </c>
      <c r="BF1053" s="231">
        <f>IF(N1053="snížená",J1053,0)</f>
        <v>0</v>
      </c>
      <c r="BG1053" s="231">
        <f>IF(N1053="zákl. přenesená",J1053,0)</f>
        <v>0</v>
      </c>
      <c r="BH1053" s="231">
        <f>IF(N1053="sníž. přenesená",J1053,0)</f>
        <v>0</v>
      </c>
      <c r="BI1053" s="231">
        <f>IF(N1053="nulová",J1053,0)</f>
        <v>0</v>
      </c>
      <c r="BJ1053" s="18" t="s">
        <v>83</v>
      </c>
      <c r="BK1053" s="231">
        <f>ROUND(I1053*H1053,2)</f>
        <v>0</v>
      </c>
      <c r="BL1053" s="18" t="s">
        <v>165</v>
      </c>
      <c r="BM1053" s="230" t="s">
        <v>885</v>
      </c>
    </row>
    <row r="1054" s="2" customFormat="1">
      <c r="A1054" s="39"/>
      <c r="B1054" s="40"/>
      <c r="C1054" s="41"/>
      <c r="D1054" s="232" t="s">
        <v>168</v>
      </c>
      <c r="E1054" s="41"/>
      <c r="F1054" s="233" t="s">
        <v>886</v>
      </c>
      <c r="G1054" s="41"/>
      <c r="H1054" s="41"/>
      <c r="I1054" s="234"/>
      <c r="J1054" s="41"/>
      <c r="K1054" s="41"/>
      <c r="L1054" s="45"/>
      <c r="M1054" s="235"/>
      <c r="N1054" s="236"/>
      <c r="O1054" s="92"/>
      <c r="P1054" s="92"/>
      <c r="Q1054" s="92"/>
      <c r="R1054" s="92"/>
      <c r="S1054" s="92"/>
      <c r="T1054" s="93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T1054" s="18" t="s">
        <v>168</v>
      </c>
      <c r="AU1054" s="18" t="s">
        <v>85</v>
      </c>
    </row>
    <row r="1055" s="12" customFormat="1" ht="25.92" customHeight="1">
      <c r="A1055" s="12"/>
      <c r="B1055" s="203"/>
      <c r="C1055" s="204"/>
      <c r="D1055" s="205" t="s">
        <v>74</v>
      </c>
      <c r="E1055" s="206" t="s">
        <v>887</v>
      </c>
      <c r="F1055" s="206" t="s">
        <v>888</v>
      </c>
      <c r="G1055" s="204"/>
      <c r="H1055" s="204"/>
      <c r="I1055" s="207"/>
      <c r="J1055" s="208">
        <f>BK1055</f>
        <v>0</v>
      </c>
      <c r="K1055" s="204"/>
      <c r="L1055" s="209"/>
      <c r="M1055" s="210"/>
      <c r="N1055" s="211"/>
      <c r="O1055" s="211"/>
      <c r="P1055" s="212">
        <f>P1056+P1126+P1138+P1173+P1184+P1194+P1211+P1221+P1345+P1447+P1468+P1556+P1613+P1784+P1797</f>
        <v>0</v>
      </c>
      <c r="Q1055" s="211"/>
      <c r="R1055" s="212">
        <f>R1056+R1126+R1138+R1173+R1184+R1194+R1211+R1221+R1345+R1447+R1468+R1556+R1613+R1784+R1797</f>
        <v>9.2607965100000023</v>
      </c>
      <c r="S1055" s="211"/>
      <c r="T1055" s="213">
        <f>T1056+T1126+T1138+T1173+T1184+T1194+T1211+T1221+T1345+T1447+T1468+T1556+T1613+T1784+T1797</f>
        <v>13.082458640000001</v>
      </c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R1055" s="214" t="s">
        <v>85</v>
      </c>
      <c r="AT1055" s="215" t="s">
        <v>74</v>
      </c>
      <c r="AU1055" s="215" t="s">
        <v>75</v>
      </c>
      <c r="AY1055" s="214" t="s">
        <v>156</v>
      </c>
      <c r="BK1055" s="216">
        <f>BK1056+BK1126+BK1138+BK1173+BK1184+BK1194+BK1211+BK1221+BK1345+BK1447+BK1468+BK1556+BK1613+BK1784+BK1797</f>
        <v>0</v>
      </c>
    </row>
    <row r="1056" s="12" customFormat="1" ht="22.8" customHeight="1">
      <c r="A1056" s="12"/>
      <c r="B1056" s="203"/>
      <c r="C1056" s="204"/>
      <c r="D1056" s="205" t="s">
        <v>74</v>
      </c>
      <c r="E1056" s="217" t="s">
        <v>889</v>
      </c>
      <c r="F1056" s="217" t="s">
        <v>890</v>
      </c>
      <c r="G1056" s="204"/>
      <c r="H1056" s="204"/>
      <c r="I1056" s="207"/>
      <c r="J1056" s="218">
        <f>BK1056</f>
        <v>0</v>
      </c>
      <c r="K1056" s="204"/>
      <c r="L1056" s="209"/>
      <c r="M1056" s="210"/>
      <c r="N1056" s="211"/>
      <c r="O1056" s="211"/>
      <c r="P1056" s="212">
        <f>SUM(P1057:P1125)</f>
        <v>0</v>
      </c>
      <c r="Q1056" s="211"/>
      <c r="R1056" s="212">
        <f>SUM(R1057:R1125)</f>
        <v>1.1414243200000001</v>
      </c>
      <c r="S1056" s="211"/>
      <c r="T1056" s="213">
        <f>SUM(T1057:T1125)</f>
        <v>0</v>
      </c>
      <c r="U1056" s="12"/>
      <c r="V1056" s="12"/>
      <c r="W1056" s="12"/>
      <c r="X1056" s="12"/>
      <c r="Y1056" s="12"/>
      <c r="Z1056" s="12"/>
      <c r="AA1056" s="12"/>
      <c r="AB1056" s="12"/>
      <c r="AC1056" s="12"/>
      <c r="AD1056" s="12"/>
      <c r="AE1056" s="12"/>
      <c r="AR1056" s="214" t="s">
        <v>85</v>
      </c>
      <c r="AT1056" s="215" t="s">
        <v>74</v>
      </c>
      <c r="AU1056" s="215" t="s">
        <v>83</v>
      </c>
      <c r="AY1056" s="214" t="s">
        <v>156</v>
      </c>
      <c r="BK1056" s="216">
        <f>SUM(BK1057:BK1125)</f>
        <v>0</v>
      </c>
    </row>
    <row r="1057" s="2" customFormat="1" ht="26.4" customHeight="1">
      <c r="A1057" s="39"/>
      <c r="B1057" s="40"/>
      <c r="C1057" s="219" t="s">
        <v>891</v>
      </c>
      <c r="D1057" s="219" t="s">
        <v>160</v>
      </c>
      <c r="E1057" s="220" t="s">
        <v>892</v>
      </c>
      <c r="F1057" s="221" t="s">
        <v>893</v>
      </c>
      <c r="G1057" s="222" t="s">
        <v>163</v>
      </c>
      <c r="H1057" s="223">
        <v>220</v>
      </c>
      <c r="I1057" s="224"/>
      <c r="J1057" s="225">
        <f>ROUND(I1057*H1057,2)</f>
        <v>0</v>
      </c>
      <c r="K1057" s="221" t="s">
        <v>164</v>
      </c>
      <c r="L1057" s="45"/>
      <c r="M1057" s="226" t="s">
        <v>1</v>
      </c>
      <c r="N1057" s="227" t="s">
        <v>40</v>
      </c>
      <c r="O1057" s="92"/>
      <c r="P1057" s="228">
        <f>O1057*H1057</f>
        <v>0</v>
      </c>
      <c r="Q1057" s="228">
        <v>0</v>
      </c>
      <c r="R1057" s="228">
        <f>Q1057*H1057</f>
        <v>0</v>
      </c>
      <c r="S1057" s="228">
        <v>0</v>
      </c>
      <c r="T1057" s="229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30" t="s">
        <v>209</v>
      </c>
      <c r="AT1057" s="230" t="s">
        <v>160</v>
      </c>
      <c r="AU1057" s="230" t="s">
        <v>85</v>
      </c>
      <c r="AY1057" s="18" t="s">
        <v>156</v>
      </c>
      <c r="BE1057" s="231">
        <f>IF(N1057="základní",J1057,0)</f>
        <v>0</v>
      </c>
      <c r="BF1057" s="231">
        <f>IF(N1057="snížená",J1057,0)</f>
        <v>0</v>
      </c>
      <c r="BG1057" s="231">
        <f>IF(N1057="zákl. přenesená",J1057,0)</f>
        <v>0</v>
      </c>
      <c r="BH1057" s="231">
        <f>IF(N1057="sníž. přenesená",J1057,0)</f>
        <v>0</v>
      </c>
      <c r="BI1057" s="231">
        <f>IF(N1057="nulová",J1057,0)</f>
        <v>0</v>
      </c>
      <c r="BJ1057" s="18" t="s">
        <v>83</v>
      </c>
      <c r="BK1057" s="231">
        <f>ROUND(I1057*H1057,2)</f>
        <v>0</v>
      </c>
      <c r="BL1057" s="18" t="s">
        <v>209</v>
      </c>
      <c r="BM1057" s="230" t="s">
        <v>894</v>
      </c>
    </row>
    <row r="1058" s="2" customFormat="1">
      <c r="A1058" s="39"/>
      <c r="B1058" s="40"/>
      <c r="C1058" s="41"/>
      <c r="D1058" s="232" t="s">
        <v>168</v>
      </c>
      <c r="E1058" s="41"/>
      <c r="F1058" s="233" t="s">
        <v>895</v>
      </c>
      <c r="G1058" s="41"/>
      <c r="H1058" s="41"/>
      <c r="I1058" s="234"/>
      <c r="J1058" s="41"/>
      <c r="K1058" s="41"/>
      <c r="L1058" s="45"/>
      <c r="M1058" s="235"/>
      <c r="N1058" s="236"/>
      <c r="O1058" s="92"/>
      <c r="P1058" s="92"/>
      <c r="Q1058" s="92"/>
      <c r="R1058" s="92"/>
      <c r="S1058" s="92"/>
      <c r="T1058" s="93"/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T1058" s="18" t="s">
        <v>168</v>
      </c>
      <c r="AU1058" s="18" t="s">
        <v>85</v>
      </c>
    </row>
    <row r="1059" s="13" customFormat="1">
      <c r="A1059" s="13"/>
      <c r="B1059" s="237"/>
      <c r="C1059" s="238"/>
      <c r="D1059" s="239" t="s">
        <v>170</v>
      </c>
      <c r="E1059" s="240" t="s">
        <v>1</v>
      </c>
      <c r="F1059" s="241" t="s">
        <v>171</v>
      </c>
      <c r="G1059" s="238"/>
      <c r="H1059" s="240" t="s">
        <v>1</v>
      </c>
      <c r="I1059" s="242"/>
      <c r="J1059" s="238"/>
      <c r="K1059" s="238"/>
      <c r="L1059" s="243"/>
      <c r="M1059" s="244"/>
      <c r="N1059" s="245"/>
      <c r="O1059" s="245"/>
      <c r="P1059" s="245"/>
      <c r="Q1059" s="245"/>
      <c r="R1059" s="245"/>
      <c r="S1059" s="245"/>
      <c r="T1059" s="246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47" t="s">
        <v>170</v>
      </c>
      <c r="AU1059" s="247" t="s">
        <v>85</v>
      </c>
      <c r="AV1059" s="13" t="s">
        <v>83</v>
      </c>
      <c r="AW1059" s="13" t="s">
        <v>31</v>
      </c>
      <c r="AX1059" s="13" t="s">
        <v>75</v>
      </c>
      <c r="AY1059" s="247" t="s">
        <v>156</v>
      </c>
    </row>
    <row r="1060" s="13" customFormat="1">
      <c r="A1060" s="13"/>
      <c r="B1060" s="237"/>
      <c r="C1060" s="238"/>
      <c r="D1060" s="239" t="s">
        <v>170</v>
      </c>
      <c r="E1060" s="240" t="s">
        <v>1</v>
      </c>
      <c r="F1060" s="241" t="s">
        <v>172</v>
      </c>
      <c r="G1060" s="238"/>
      <c r="H1060" s="240" t="s">
        <v>1</v>
      </c>
      <c r="I1060" s="242"/>
      <c r="J1060" s="238"/>
      <c r="K1060" s="238"/>
      <c r="L1060" s="243"/>
      <c r="M1060" s="244"/>
      <c r="N1060" s="245"/>
      <c r="O1060" s="245"/>
      <c r="P1060" s="245"/>
      <c r="Q1060" s="245"/>
      <c r="R1060" s="245"/>
      <c r="S1060" s="245"/>
      <c r="T1060" s="246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7" t="s">
        <v>170</v>
      </c>
      <c r="AU1060" s="247" t="s">
        <v>85</v>
      </c>
      <c r="AV1060" s="13" t="s">
        <v>83</v>
      </c>
      <c r="AW1060" s="13" t="s">
        <v>31</v>
      </c>
      <c r="AX1060" s="13" t="s">
        <v>75</v>
      </c>
      <c r="AY1060" s="247" t="s">
        <v>156</v>
      </c>
    </row>
    <row r="1061" s="13" customFormat="1">
      <c r="A1061" s="13"/>
      <c r="B1061" s="237"/>
      <c r="C1061" s="238"/>
      <c r="D1061" s="239" t="s">
        <v>170</v>
      </c>
      <c r="E1061" s="240" t="s">
        <v>1</v>
      </c>
      <c r="F1061" s="241" t="s">
        <v>173</v>
      </c>
      <c r="G1061" s="238"/>
      <c r="H1061" s="240" t="s">
        <v>1</v>
      </c>
      <c r="I1061" s="242"/>
      <c r="J1061" s="238"/>
      <c r="K1061" s="238"/>
      <c r="L1061" s="243"/>
      <c r="M1061" s="244"/>
      <c r="N1061" s="245"/>
      <c r="O1061" s="245"/>
      <c r="P1061" s="245"/>
      <c r="Q1061" s="245"/>
      <c r="R1061" s="245"/>
      <c r="S1061" s="245"/>
      <c r="T1061" s="246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7" t="s">
        <v>170</v>
      </c>
      <c r="AU1061" s="247" t="s">
        <v>85</v>
      </c>
      <c r="AV1061" s="13" t="s">
        <v>83</v>
      </c>
      <c r="AW1061" s="13" t="s">
        <v>31</v>
      </c>
      <c r="AX1061" s="13" t="s">
        <v>75</v>
      </c>
      <c r="AY1061" s="247" t="s">
        <v>156</v>
      </c>
    </row>
    <row r="1062" s="13" customFormat="1">
      <c r="A1062" s="13"/>
      <c r="B1062" s="237"/>
      <c r="C1062" s="238"/>
      <c r="D1062" s="239" t="s">
        <v>170</v>
      </c>
      <c r="E1062" s="240" t="s">
        <v>1</v>
      </c>
      <c r="F1062" s="241" t="s">
        <v>404</v>
      </c>
      <c r="G1062" s="238"/>
      <c r="H1062" s="240" t="s">
        <v>1</v>
      </c>
      <c r="I1062" s="242"/>
      <c r="J1062" s="238"/>
      <c r="K1062" s="238"/>
      <c r="L1062" s="243"/>
      <c r="M1062" s="244"/>
      <c r="N1062" s="245"/>
      <c r="O1062" s="245"/>
      <c r="P1062" s="245"/>
      <c r="Q1062" s="245"/>
      <c r="R1062" s="245"/>
      <c r="S1062" s="245"/>
      <c r="T1062" s="246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7" t="s">
        <v>170</v>
      </c>
      <c r="AU1062" s="247" t="s">
        <v>85</v>
      </c>
      <c r="AV1062" s="13" t="s">
        <v>83</v>
      </c>
      <c r="AW1062" s="13" t="s">
        <v>31</v>
      </c>
      <c r="AX1062" s="13" t="s">
        <v>75</v>
      </c>
      <c r="AY1062" s="247" t="s">
        <v>156</v>
      </c>
    </row>
    <row r="1063" s="13" customFormat="1">
      <c r="A1063" s="13"/>
      <c r="B1063" s="237"/>
      <c r="C1063" s="238"/>
      <c r="D1063" s="239" t="s">
        <v>170</v>
      </c>
      <c r="E1063" s="240" t="s">
        <v>1</v>
      </c>
      <c r="F1063" s="241" t="s">
        <v>173</v>
      </c>
      <c r="G1063" s="238"/>
      <c r="H1063" s="240" t="s">
        <v>1</v>
      </c>
      <c r="I1063" s="242"/>
      <c r="J1063" s="238"/>
      <c r="K1063" s="238"/>
      <c r="L1063" s="243"/>
      <c r="M1063" s="244"/>
      <c r="N1063" s="245"/>
      <c r="O1063" s="245"/>
      <c r="P1063" s="245"/>
      <c r="Q1063" s="245"/>
      <c r="R1063" s="245"/>
      <c r="S1063" s="245"/>
      <c r="T1063" s="246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7" t="s">
        <v>170</v>
      </c>
      <c r="AU1063" s="247" t="s">
        <v>85</v>
      </c>
      <c r="AV1063" s="13" t="s">
        <v>83</v>
      </c>
      <c r="AW1063" s="13" t="s">
        <v>31</v>
      </c>
      <c r="AX1063" s="13" t="s">
        <v>75</v>
      </c>
      <c r="AY1063" s="247" t="s">
        <v>156</v>
      </c>
    </row>
    <row r="1064" s="14" customFormat="1">
      <c r="A1064" s="14"/>
      <c r="B1064" s="248"/>
      <c r="C1064" s="249"/>
      <c r="D1064" s="239" t="s">
        <v>170</v>
      </c>
      <c r="E1064" s="250" t="s">
        <v>1</v>
      </c>
      <c r="F1064" s="251" t="s">
        <v>896</v>
      </c>
      <c r="G1064" s="249"/>
      <c r="H1064" s="252">
        <v>110</v>
      </c>
      <c r="I1064" s="253"/>
      <c r="J1064" s="249"/>
      <c r="K1064" s="249"/>
      <c r="L1064" s="254"/>
      <c r="M1064" s="255"/>
      <c r="N1064" s="256"/>
      <c r="O1064" s="256"/>
      <c r="P1064" s="256"/>
      <c r="Q1064" s="256"/>
      <c r="R1064" s="256"/>
      <c r="S1064" s="256"/>
      <c r="T1064" s="257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8" t="s">
        <v>170</v>
      </c>
      <c r="AU1064" s="258" t="s">
        <v>85</v>
      </c>
      <c r="AV1064" s="14" t="s">
        <v>85</v>
      </c>
      <c r="AW1064" s="14" t="s">
        <v>31</v>
      </c>
      <c r="AX1064" s="14" t="s">
        <v>75</v>
      </c>
      <c r="AY1064" s="258" t="s">
        <v>156</v>
      </c>
    </row>
    <row r="1065" s="15" customFormat="1">
      <c r="A1065" s="15"/>
      <c r="B1065" s="259"/>
      <c r="C1065" s="260"/>
      <c r="D1065" s="239" t="s">
        <v>170</v>
      </c>
      <c r="E1065" s="261" t="s">
        <v>1</v>
      </c>
      <c r="F1065" s="262" t="s">
        <v>176</v>
      </c>
      <c r="G1065" s="260"/>
      <c r="H1065" s="263">
        <v>110</v>
      </c>
      <c r="I1065" s="264"/>
      <c r="J1065" s="260"/>
      <c r="K1065" s="260"/>
      <c r="L1065" s="265"/>
      <c r="M1065" s="266"/>
      <c r="N1065" s="267"/>
      <c r="O1065" s="267"/>
      <c r="P1065" s="267"/>
      <c r="Q1065" s="267"/>
      <c r="R1065" s="267"/>
      <c r="S1065" s="267"/>
      <c r="T1065" s="268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T1065" s="269" t="s">
        <v>170</v>
      </c>
      <c r="AU1065" s="269" t="s">
        <v>85</v>
      </c>
      <c r="AV1065" s="15" t="s">
        <v>165</v>
      </c>
      <c r="AW1065" s="15" t="s">
        <v>31</v>
      </c>
      <c r="AX1065" s="15" t="s">
        <v>83</v>
      </c>
      <c r="AY1065" s="269" t="s">
        <v>156</v>
      </c>
    </row>
    <row r="1066" s="14" customFormat="1">
      <c r="A1066" s="14"/>
      <c r="B1066" s="248"/>
      <c r="C1066" s="249"/>
      <c r="D1066" s="239" t="s">
        <v>170</v>
      </c>
      <c r="E1066" s="249"/>
      <c r="F1066" s="251" t="s">
        <v>897</v>
      </c>
      <c r="G1066" s="249"/>
      <c r="H1066" s="252">
        <v>220</v>
      </c>
      <c r="I1066" s="253"/>
      <c r="J1066" s="249"/>
      <c r="K1066" s="249"/>
      <c r="L1066" s="254"/>
      <c r="M1066" s="255"/>
      <c r="N1066" s="256"/>
      <c r="O1066" s="256"/>
      <c r="P1066" s="256"/>
      <c r="Q1066" s="256"/>
      <c r="R1066" s="256"/>
      <c r="S1066" s="256"/>
      <c r="T1066" s="257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58" t="s">
        <v>170</v>
      </c>
      <c r="AU1066" s="258" t="s">
        <v>85</v>
      </c>
      <c r="AV1066" s="14" t="s">
        <v>85</v>
      </c>
      <c r="AW1066" s="14" t="s">
        <v>4</v>
      </c>
      <c r="AX1066" s="14" t="s">
        <v>83</v>
      </c>
      <c r="AY1066" s="258" t="s">
        <v>156</v>
      </c>
    </row>
    <row r="1067" s="2" customFormat="1" ht="26.4" customHeight="1">
      <c r="A1067" s="39"/>
      <c r="B1067" s="40"/>
      <c r="C1067" s="281" t="s">
        <v>898</v>
      </c>
      <c r="D1067" s="281" t="s">
        <v>289</v>
      </c>
      <c r="E1067" s="282" t="s">
        <v>899</v>
      </c>
      <c r="F1067" s="283" t="s">
        <v>900</v>
      </c>
      <c r="G1067" s="284" t="s">
        <v>901</v>
      </c>
      <c r="H1067" s="285">
        <v>330</v>
      </c>
      <c r="I1067" s="286"/>
      <c r="J1067" s="287">
        <f>ROUND(I1067*H1067,2)</f>
        <v>0</v>
      </c>
      <c r="K1067" s="283" t="s">
        <v>164</v>
      </c>
      <c r="L1067" s="288"/>
      <c r="M1067" s="289" t="s">
        <v>1</v>
      </c>
      <c r="N1067" s="290" t="s">
        <v>40</v>
      </c>
      <c r="O1067" s="92"/>
      <c r="P1067" s="228">
        <f>O1067*H1067</f>
        <v>0</v>
      </c>
      <c r="Q1067" s="228">
        <v>0.001</v>
      </c>
      <c r="R1067" s="228">
        <f>Q1067*H1067</f>
        <v>0.33000000000000002</v>
      </c>
      <c r="S1067" s="228">
        <v>0</v>
      </c>
      <c r="T1067" s="229">
        <f>S1067*H1067</f>
        <v>0</v>
      </c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R1067" s="230" t="s">
        <v>399</v>
      </c>
      <c r="AT1067" s="230" t="s">
        <v>289</v>
      </c>
      <c r="AU1067" s="230" t="s">
        <v>85</v>
      </c>
      <c r="AY1067" s="18" t="s">
        <v>156</v>
      </c>
      <c r="BE1067" s="231">
        <f>IF(N1067="základní",J1067,0)</f>
        <v>0</v>
      </c>
      <c r="BF1067" s="231">
        <f>IF(N1067="snížená",J1067,0)</f>
        <v>0</v>
      </c>
      <c r="BG1067" s="231">
        <f>IF(N1067="zákl. přenesená",J1067,0)</f>
        <v>0</v>
      </c>
      <c r="BH1067" s="231">
        <f>IF(N1067="sníž. přenesená",J1067,0)</f>
        <v>0</v>
      </c>
      <c r="BI1067" s="231">
        <f>IF(N1067="nulová",J1067,0)</f>
        <v>0</v>
      </c>
      <c r="BJ1067" s="18" t="s">
        <v>83</v>
      </c>
      <c r="BK1067" s="231">
        <f>ROUND(I1067*H1067,2)</f>
        <v>0</v>
      </c>
      <c r="BL1067" s="18" t="s">
        <v>209</v>
      </c>
      <c r="BM1067" s="230" t="s">
        <v>902</v>
      </c>
    </row>
    <row r="1068" s="14" customFormat="1">
      <c r="A1068" s="14"/>
      <c r="B1068" s="248"/>
      <c r="C1068" s="249"/>
      <c r="D1068" s="239" t="s">
        <v>170</v>
      </c>
      <c r="E1068" s="249"/>
      <c r="F1068" s="251" t="s">
        <v>903</v>
      </c>
      <c r="G1068" s="249"/>
      <c r="H1068" s="252">
        <v>330</v>
      </c>
      <c r="I1068" s="253"/>
      <c r="J1068" s="249"/>
      <c r="K1068" s="249"/>
      <c r="L1068" s="254"/>
      <c r="M1068" s="255"/>
      <c r="N1068" s="256"/>
      <c r="O1068" s="256"/>
      <c r="P1068" s="256"/>
      <c r="Q1068" s="256"/>
      <c r="R1068" s="256"/>
      <c r="S1068" s="256"/>
      <c r="T1068" s="257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58" t="s">
        <v>170</v>
      </c>
      <c r="AU1068" s="258" t="s">
        <v>85</v>
      </c>
      <c r="AV1068" s="14" t="s">
        <v>85</v>
      </c>
      <c r="AW1068" s="14" t="s">
        <v>4</v>
      </c>
      <c r="AX1068" s="14" t="s">
        <v>83</v>
      </c>
      <c r="AY1068" s="258" t="s">
        <v>156</v>
      </c>
    </row>
    <row r="1069" s="2" customFormat="1" ht="26.4" customHeight="1">
      <c r="A1069" s="39"/>
      <c r="B1069" s="40"/>
      <c r="C1069" s="219" t="s">
        <v>904</v>
      </c>
      <c r="D1069" s="219" t="s">
        <v>160</v>
      </c>
      <c r="E1069" s="220" t="s">
        <v>905</v>
      </c>
      <c r="F1069" s="221" t="s">
        <v>906</v>
      </c>
      <c r="G1069" s="222" t="s">
        <v>163</v>
      </c>
      <c r="H1069" s="223">
        <v>70</v>
      </c>
      <c r="I1069" s="224"/>
      <c r="J1069" s="225">
        <f>ROUND(I1069*H1069,2)</f>
        <v>0</v>
      </c>
      <c r="K1069" s="221" t="s">
        <v>164</v>
      </c>
      <c r="L1069" s="45"/>
      <c r="M1069" s="226" t="s">
        <v>1</v>
      </c>
      <c r="N1069" s="227" t="s">
        <v>40</v>
      </c>
      <c r="O1069" s="92"/>
      <c r="P1069" s="228">
        <f>O1069*H1069</f>
        <v>0</v>
      </c>
      <c r="Q1069" s="228">
        <v>5.0000000000000002E-05</v>
      </c>
      <c r="R1069" s="228">
        <f>Q1069*H1069</f>
        <v>0.0035000000000000001</v>
      </c>
      <c r="S1069" s="228">
        <v>0</v>
      </c>
      <c r="T1069" s="229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230" t="s">
        <v>209</v>
      </c>
      <c r="AT1069" s="230" t="s">
        <v>160</v>
      </c>
      <c r="AU1069" s="230" t="s">
        <v>85</v>
      </c>
      <c r="AY1069" s="18" t="s">
        <v>156</v>
      </c>
      <c r="BE1069" s="231">
        <f>IF(N1069="základní",J1069,0)</f>
        <v>0</v>
      </c>
      <c r="BF1069" s="231">
        <f>IF(N1069="snížená",J1069,0)</f>
        <v>0</v>
      </c>
      <c r="BG1069" s="231">
        <f>IF(N1069="zákl. přenesená",J1069,0)</f>
        <v>0</v>
      </c>
      <c r="BH1069" s="231">
        <f>IF(N1069="sníž. přenesená",J1069,0)</f>
        <v>0</v>
      </c>
      <c r="BI1069" s="231">
        <f>IF(N1069="nulová",J1069,0)</f>
        <v>0</v>
      </c>
      <c r="BJ1069" s="18" t="s">
        <v>83</v>
      </c>
      <c r="BK1069" s="231">
        <f>ROUND(I1069*H1069,2)</f>
        <v>0</v>
      </c>
      <c r="BL1069" s="18" t="s">
        <v>209</v>
      </c>
      <c r="BM1069" s="230" t="s">
        <v>907</v>
      </c>
    </row>
    <row r="1070" s="2" customFormat="1">
      <c r="A1070" s="39"/>
      <c r="B1070" s="40"/>
      <c r="C1070" s="41"/>
      <c r="D1070" s="232" t="s">
        <v>168</v>
      </c>
      <c r="E1070" s="41"/>
      <c r="F1070" s="233" t="s">
        <v>908</v>
      </c>
      <c r="G1070" s="41"/>
      <c r="H1070" s="41"/>
      <c r="I1070" s="234"/>
      <c r="J1070" s="41"/>
      <c r="K1070" s="41"/>
      <c r="L1070" s="45"/>
      <c r="M1070" s="235"/>
      <c r="N1070" s="236"/>
      <c r="O1070" s="92"/>
      <c r="P1070" s="92"/>
      <c r="Q1070" s="92"/>
      <c r="R1070" s="92"/>
      <c r="S1070" s="92"/>
      <c r="T1070" s="93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18" t="s">
        <v>168</v>
      </c>
      <c r="AU1070" s="18" t="s">
        <v>85</v>
      </c>
    </row>
    <row r="1071" s="13" customFormat="1">
      <c r="A1071" s="13"/>
      <c r="B1071" s="237"/>
      <c r="C1071" s="238"/>
      <c r="D1071" s="239" t="s">
        <v>170</v>
      </c>
      <c r="E1071" s="240" t="s">
        <v>1</v>
      </c>
      <c r="F1071" s="241" t="s">
        <v>171</v>
      </c>
      <c r="G1071" s="238"/>
      <c r="H1071" s="240" t="s">
        <v>1</v>
      </c>
      <c r="I1071" s="242"/>
      <c r="J1071" s="238"/>
      <c r="K1071" s="238"/>
      <c r="L1071" s="243"/>
      <c r="M1071" s="244"/>
      <c r="N1071" s="245"/>
      <c r="O1071" s="245"/>
      <c r="P1071" s="245"/>
      <c r="Q1071" s="245"/>
      <c r="R1071" s="245"/>
      <c r="S1071" s="245"/>
      <c r="T1071" s="246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7" t="s">
        <v>170</v>
      </c>
      <c r="AU1071" s="247" t="s">
        <v>85</v>
      </c>
      <c r="AV1071" s="13" t="s">
        <v>83</v>
      </c>
      <c r="AW1071" s="13" t="s">
        <v>31</v>
      </c>
      <c r="AX1071" s="13" t="s">
        <v>75</v>
      </c>
      <c r="AY1071" s="247" t="s">
        <v>156</v>
      </c>
    </row>
    <row r="1072" s="13" customFormat="1">
      <c r="A1072" s="13"/>
      <c r="B1072" s="237"/>
      <c r="C1072" s="238"/>
      <c r="D1072" s="239" t="s">
        <v>170</v>
      </c>
      <c r="E1072" s="240" t="s">
        <v>1</v>
      </c>
      <c r="F1072" s="241" t="s">
        <v>172</v>
      </c>
      <c r="G1072" s="238"/>
      <c r="H1072" s="240" t="s">
        <v>1</v>
      </c>
      <c r="I1072" s="242"/>
      <c r="J1072" s="238"/>
      <c r="K1072" s="238"/>
      <c r="L1072" s="243"/>
      <c r="M1072" s="244"/>
      <c r="N1072" s="245"/>
      <c r="O1072" s="245"/>
      <c r="P1072" s="245"/>
      <c r="Q1072" s="245"/>
      <c r="R1072" s="245"/>
      <c r="S1072" s="245"/>
      <c r="T1072" s="246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7" t="s">
        <v>170</v>
      </c>
      <c r="AU1072" s="247" t="s">
        <v>85</v>
      </c>
      <c r="AV1072" s="13" t="s">
        <v>83</v>
      </c>
      <c r="AW1072" s="13" t="s">
        <v>31</v>
      </c>
      <c r="AX1072" s="13" t="s">
        <v>75</v>
      </c>
      <c r="AY1072" s="247" t="s">
        <v>156</v>
      </c>
    </row>
    <row r="1073" s="13" customFormat="1">
      <c r="A1073" s="13"/>
      <c r="B1073" s="237"/>
      <c r="C1073" s="238"/>
      <c r="D1073" s="239" t="s">
        <v>170</v>
      </c>
      <c r="E1073" s="240" t="s">
        <v>1</v>
      </c>
      <c r="F1073" s="241" t="s">
        <v>173</v>
      </c>
      <c r="G1073" s="238"/>
      <c r="H1073" s="240" t="s">
        <v>1</v>
      </c>
      <c r="I1073" s="242"/>
      <c r="J1073" s="238"/>
      <c r="K1073" s="238"/>
      <c r="L1073" s="243"/>
      <c r="M1073" s="244"/>
      <c r="N1073" s="245"/>
      <c r="O1073" s="245"/>
      <c r="P1073" s="245"/>
      <c r="Q1073" s="245"/>
      <c r="R1073" s="245"/>
      <c r="S1073" s="245"/>
      <c r="T1073" s="246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7" t="s">
        <v>170</v>
      </c>
      <c r="AU1073" s="247" t="s">
        <v>85</v>
      </c>
      <c r="AV1073" s="13" t="s">
        <v>83</v>
      </c>
      <c r="AW1073" s="13" t="s">
        <v>31</v>
      </c>
      <c r="AX1073" s="13" t="s">
        <v>75</v>
      </c>
      <c r="AY1073" s="247" t="s">
        <v>156</v>
      </c>
    </row>
    <row r="1074" s="13" customFormat="1">
      <c r="A1074" s="13"/>
      <c r="B1074" s="237"/>
      <c r="C1074" s="238"/>
      <c r="D1074" s="239" t="s">
        <v>170</v>
      </c>
      <c r="E1074" s="240" t="s">
        <v>1</v>
      </c>
      <c r="F1074" s="241" t="s">
        <v>909</v>
      </c>
      <c r="G1074" s="238"/>
      <c r="H1074" s="240" t="s">
        <v>1</v>
      </c>
      <c r="I1074" s="242"/>
      <c r="J1074" s="238"/>
      <c r="K1074" s="238"/>
      <c r="L1074" s="243"/>
      <c r="M1074" s="244"/>
      <c r="N1074" s="245"/>
      <c r="O1074" s="245"/>
      <c r="P1074" s="245"/>
      <c r="Q1074" s="245"/>
      <c r="R1074" s="245"/>
      <c r="S1074" s="245"/>
      <c r="T1074" s="246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7" t="s">
        <v>170</v>
      </c>
      <c r="AU1074" s="247" t="s">
        <v>85</v>
      </c>
      <c r="AV1074" s="13" t="s">
        <v>83</v>
      </c>
      <c r="AW1074" s="13" t="s">
        <v>31</v>
      </c>
      <c r="AX1074" s="13" t="s">
        <v>75</v>
      </c>
      <c r="AY1074" s="247" t="s">
        <v>156</v>
      </c>
    </row>
    <row r="1075" s="13" customFormat="1">
      <c r="A1075" s="13"/>
      <c r="B1075" s="237"/>
      <c r="C1075" s="238"/>
      <c r="D1075" s="239" t="s">
        <v>170</v>
      </c>
      <c r="E1075" s="240" t="s">
        <v>1</v>
      </c>
      <c r="F1075" s="241" t="s">
        <v>173</v>
      </c>
      <c r="G1075" s="238"/>
      <c r="H1075" s="240" t="s">
        <v>1</v>
      </c>
      <c r="I1075" s="242"/>
      <c r="J1075" s="238"/>
      <c r="K1075" s="238"/>
      <c r="L1075" s="243"/>
      <c r="M1075" s="244"/>
      <c r="N1075" s="245"/>
      <c r="O1075" s="245"/>
      <c r="P1075" s="245"/>
      <c r="Q1075" s="245"/>
      <c r="R1075" s="245"/>
      <c r="S1075" s="245"/>
      <c r="T1075" s="246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7" t="s">
        <v>170</v>
      </c>
      <c r="AU1075" s="247" t="s">
        <v>85</v>
      </c>
      <c r="AV1075" s="13" t="s">
        <v>83</v>
      </c>
      <c r="AW1075" s="13" t="s">
        <v>31</v>
      </c>
      <c r="AX1075" s="13" t="s">
        <v>75</v>
      </c>
      <c r="AY1075" s="247" t="s">
        <v>156</v>
      </c>
    </row>
    <row r="1076" s="14" customFormat="1">
      <c r="A1076" s="14"/>
      <c r="B1076" s="248"/>
      <c r="C1076" s="249"/>
      <c r="D1076" s="239" t="s">
        <v>170</v>
      </c>
      <c r="E1076" s="250" t="s">
        <v>1</v>
      </c>
      <c r="F1076" s="251" t="s">
        <v>910</v>
      </c>
      <c r="G1076" s="249"/>
      <c r="H1076" s="252">
        <v>70</v>
      </c>
      <c r="I1076" s="253"/>
      <c r="J1076" s="249"/>
      <c r="K1076" s="249"/>
      <c r="L1076" s="254"/>
      <c r="M1076" s="255"/>
      <c r="N1076" s="256"/>
      <c r="O1076" s="256"/>
      <c r="P1076" s="256"/>
      <c r="Q1076" s="256"/>
      <c r="R1076" s="256"/>
      <c r="S1076" s="256"/>
      <c r="T1076" s="257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58" t="s">
        <v>170</v>
      </c>
      <c r="AU1076" s="258" t="s">
        <v>85</v>
      </c>
      <c r="AV1076" s="14" t="s">
        <v>85</v>
      </c>
      <c r="AW1076" s="14" t="s">
        <v>31</v>
      </c>
      <c r="AX1076" s="14" t="s">
        <v>75</v>
      </c>
      <c r="AY1076" s="258" t="s">
        <v>156</v>
      </c>
    </row>
    <row r="1077" s="15" customFormat="1">
      <c r="A1077" s="15"/>
      <c r="B1077" s="259"/>
      <c r="C1077" s="260"/>
      <c r="D1077" s="239" t="s">
        <v>170</v>
      </c>
      <c r="E1077" s="261" t="s">
        <v>1</v>
      </c>
      <c r="F1077" s="262" t="s">
        <v>176</v>
      </c>
      <c r="G1077" s="260"/>
      <c r="H1077" s="263">
        <v>70</v>
      </c>
      <c r="I1077" s="264"/>
      <c r="J1077" s="260"/>
      <c r="K1077" s="260"/>
      <c r="L1077" s="265"/>
      <c r="M1077" s="266"/>
      <c r="N1077" s="267"/>
      <c r="O1077" s="267"/>
      <c r="P1077" s="267"/>
      <c r="Q1077" s="267"/>
      <c r="R1077" s="267"/>
      <c r="S1077" s="267"/>
      <c r="T1077" s="268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T1077" s="269" t="s">
        <v>170</v>
      </c>
      <c r="AU1077" s="269" t="s">
        <v>85</v>
      </c>
      <c r="AV1077" s="15" t="s">
        <v>165</v>
      </c>
      <c r="AW1077" s="15" t="s">
        <v>31</v>
      </c>
      <c r="AX1077" s="15" t="s">
        <v>83</v>
      </c>
      <c r="AY1077" s="269" t="s">
        <v>156</v>
      </c>
    </row>
    <row r="1078" s="2" customFormat="1" ht="26.4" customHeight="1">
      <c r="A1078" s="39"/>
      <c r="B1078" s="40"/>
      <c r="C1078" s="281" t="s">
        <v>911</v>
      </c>
      <c r="D1078" s="281" t="s">
        <v>289</v>
      </c>
      <c r="E1078" s="282" t="s">
        <v>912</v>
      </c>
      <c r="F1078" s="283" t="s">
        <v>913</v>
      </c>
      <c r="G1078" s="284" t="s">
        <v>163</v>
      </c>
      <c r="H1078" s="285">
        <v>85.469999999999999</v>
      </c>
      <c r="I1078" s="286"/>
      <c r="J1078" s="287">
        <f>ROUND(I1078*H1078,2)</f>
        <v>0</v>
      </c>
      <c r="K1078" s="283" t="s">
        <v>164</v>
      </c>
      <c r="L1078" s="288"/>
      <c r="M1078" s="289" t="s">
        <v>1</v>
      </c>
      <c r="N1078" s="290" t="s">
        <v>40</v>
      </c>
      <c r="O1078" s="92"/>
      <c r="P1078" s="228">
        <f>O1078*H1078</f>
        <v>0</v>
      </c>
      <c r="Q1078" s="228">
        <v>0.00029999999999999997</v>
      </c>
      <c r="R1078" s="228">
        <f>Q1078*H1078</f>
        <v>0.025640999999999997</v>
      </c>
      <c r="S1078" s="228">
        <v>0</v>
      </c>
      <c r="T1078" s="229">
        <f>S1078*H1078</f>
        <v>0</v>
      </c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39"/>
      <c r="AR1078" s="230" t="s">
        <v>399</v>
      </c>
      <c r="AT1078" s="230" t="s">
        <v>289</v>
      </c>
      <c r="AU1078" s="230" t="s">
        <v>85</v>
      </c>
      <c r="AY1078" s="18" t="s">
        <v>156</v>
      </c>
      <c r="BE1078" s="231">
        <f>IF(N1078="základní",J1078,0)</f>
        <v>0</v>
      </c>
      <c r="BF1078" s="231">
        <f>IF(N1078="snížená",J1078,0)</f>
        <v>0</v>
      </c>
      <c r="BG1078" s="231">
        <f>IF(N1078="zákl. přenesená",J1078,0)</f>
        <v>0</v>
      </c>
      <c r="BH1078" s="231">
        <f>IF(N1078="sníž. přenesená",J1078,0)</f>
        <v>0</v>
      </c>
      <c r="BI1078" s="231">
        <f>IF(N1078="nulová",J1078,0)</f>
        <v>0</v>
      </c>
      <c r="BJ1078" s="18" t="s">
        <v>83</v>
      </c>
      <c r="BK1078" s="231">
        <f>ROUND(I1078*H1078,2)</f>
        <v>0</v>
      </c>
      <c r="BL1078" s="18" t="s">
        <v>209</v>
      </c>
      <c r="BM1078" s="230" t="s">
        <v>914</v>
      </c>
    </row>
    <row r="1079" s="14" customFormat="1">
      <c r="A1079" s="14"/>
      <c r="B1079" s="248"/>
      <c r="C1079" s="249"/>
      <c r="D1079" s="239" t="s">
        <v>170</v>
      </c>
      <c r="E1079" s="249"/>
      <c r="F1079" s="251" t="s">
        <v>915</v>
      </c>
      <c r="G1079" s="249"/>
      <c r="H1079" s="252">
        <v>85.469999999999999</v>
      </c>
      <c r="I1079" s="253"/>
      <c r="J1079" s="249"/>
      <c r="K1079" s="249"/>
      <c r="L1079" s="254"/>
      <c r="M1079" s="255"/>
      <c r="N1079" s="256"/>
      <c r="O1079" s="256"/>
      <c r="P1079" s="256"/>
      <c r="Q1079" s="256"/>
      <c r="R1079" s="256"/>
      <c r="S1079" s="256"/>
      <c r="T1079" s="257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8" t="s">
        <v>170</v>
      </c>
      <c r="AU1079" s="258" t="s">
        <v>85</v>
      </c>
      <c r="AV1079" s="14" t="s">
        <v>85</v>
      </c>
      <c r="AW1079" s="14" t="s">
        <v>4</v>
      </c>
      <c r="AX1079" s="14" t="s">
        <v>83</v>
      </c>
      <c r="AY1079" s="258" t="s">
        <v>156</v>
      </c>
    </row>
    <row r="1080" s="2" customFormat="1" ht="16.5" customHeight="1">
      <c r="A1080" s="39"/>
      <c r="B1080" s="40"/>
      <c r="C1080" s="219" t="s">
        <v>916</v>
      </c>
      <c r="D1080" s="219" t="s">
        <v>160</v>
      </c>
      <c r="E1080" s="220" t="s">
        <v>917</v>
      </c>
      <c r="F1080" s="221" t="s">
        <v>918</v>
      </c>
      <c r="G1080" s="222" t="s">
        <v>163</v>
      </c>
      <c r="H1080" s="223">
        <v>159.58000000000001</v>
      </c>
      <c r="I1080" s="224"/>
      <c r="J1080" s="225">
        <f>ROUND(I1080*H1080,2)</f>
        <v>0</v>
      </c>
      <c r="K1080" s="221" t="s">
        <v>164</v>
      </c>
      <c r="L1080" s="45"/>
      <c r="M1080" s="226" t="s">
        <v>1</v>
      </c>
      <c r="N1080" s="227" t="s">
        <v>40</v>
      </c>
      <c r="O1080" s="92"/>
      <c r="P1080" s="228">
        <f>O1080*H1080</f>
        <v>0</v>
      </c>
      <c r="Q1080" s="228">
        <v>0</v>
      </c>
      <c r="R1080" s="228">
        <f>Q1080*H1080</f>
        <v>0</v>
      </c>
      <c r="S1080" s="228">
        <v>0</v>
      </c>
      <c r="T1080" s="229">
        <f>S1080*H1080</f>
        <v>0</v>
      </c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R1080" s="230" t="s">
        <v>209</v>
      </c>
      <c r="AT1080" s="230" t="s">
        <v>160</v>
      </c>
      <c r="AU1080" s="230" t="s">
        <v>85</v>
      </c>
      <c r="AY1080" s="18" t="s">
        <v>156</v>
      </c>
      <c r="BE1080" s="231">
        <f>IF(N1080="základní",J1080,0)</f>
        <v>0</v>
      </c>
      <c r="BF1080" s="231">
        <f>IF(N1080="snížená",J1080,0)</f>
        <v>0</v>
      </c>
      <c r="BG1080" s="231">
        <f>IF(N1080="zákl. přenesená",J1080,0)</f>
        <v>0</v>
      </c>
      <c r="BH1080" s="231">
        <f>IF(N1080="sníž. přenesená",J1080,0)</f>
        <v>0</v>
      </c>
      <c r="BI1080" s="231">
        <f>IF(N1080="nulová",J1080,0)</f>
        <v>0</v>
      </c>
      <c r="BJ1080" s="18" t="s">
        <v>83</v>
      </c>
      <c r="BK1080" s="231">
        <f>ROUND(I1080*H1080,2)</f>
        <v>0</v>
      </c>
      <c r="BL1080" s="18" t="s">
        <v>209</v>
      </c>
      <c r="BM1080" s="230" t="s">
        <v>919</v>
      </c>
    </row>
    <row r="1081" s="2" customFormat="1">
      <c r="A1081" s="39"/>
      <c r="B1081" s="40"/>
      <c r="C1081" s="41"/>
      <c r="D1081" s="232" t="s">
        <v>168</v>
      </c>
      <c r="E1081" s="41"/>
      <c r="F1081" s="233" t="s">
        <v>920</v>
      </c>
      <c r="G1081" s="41"/>
      <c r="H1081" s="41"/>
      <c r="I1081" s="234"/>
      <c r="J1081" s="41"/>
      <c r="K1081" s="41"/>
      <c r="L1081" s="45"/>
      <c r="M1081" s="235"/>
      <c r="N1081" s="236"/>
      <c r="O1081" s="92"/>
      <c r="P1081" s="92"/>
      <c r="Q1081" s="92"/>
      <c r="R1081" s="92"/>
      <c r="S1081" s="92"/>
      <c r="T1081" s="93"/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T1081" s="18" t="s">
        <v>168</v>
      </c>
      <c r="AU1081" s="18" t="s">
        <v>85</v>
      </c>
    </row>
    <row r="1082" s="13" customFormat="1">
      <c r="A1082" s="13"/>
      <c r="B1082" s="237"/>
      <c r="C1082" s="238"/>
      <c r="D1082" s="239" t="s">
        <v>170</v>
      </c>
      <c r="E1082" s="240" t="s">
        <v>1</v>
      </c>
      <c r="F1082" s="241" t="s">
        <v>171</v>
      </c>
      <c r="G1082" s="238"/>
      <c r="H1082" s="240" t="s">
        <v>1</v>
      </c>
      <c r="I1082" s="242"/>
      <c r="J1082" s="238"/>
      <c r="K1082" s="238"/>
      <c r="L1082" s="243"/>
      <c r="M1082" s="244"/>
      <c r="N1082" s="245"/>
      <c r="O1082" s="245"/>
      <c r="P1082" s="245"/>
      <c r="Q1082" s="245"/>
      <c r="R1082" s="245"/>
      <c r="S1082" s="245"/>
      <c r="T1082" s="246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7" t="s">
        <v>170</v>
      </c>
      <c r="AU1082" s="247" t="s">
        <v>85</v>
      </c>
      <c r="AV1082" s="13" t="s">
        <v>83</v>
      </c>
      <c r="AW1082" s="13" t="s">
        <v>31</v>
      </c>
      <c r="AX1082" s="13" t="s">
        <v>75</v>
      </c>
      <c r="AY1082" s="247" t="s">
        <v>156</v>
      </c>
    </row>
    <row r="1083" s="13" customFormat="1">
      <c r="A1083" s="13"/>
      <c r="B1083" s="237"/>
      <c r="C1083" s="238"/>
      <c r="D1083" s="239" t="s">
        <v>170</v>
      </c>
      <c r="E1083" s="240" t="s">
        <v>1</v>
      </c>
      <c r="F1083" s="241" t="s">
        <v>172</v>
      </c>
      <c r="G1083" s="238"/>
      <c r="H1083" s="240" t="s">
        <v>1</v>
      </c>
      <c r="I1083" s="242"/>
      <c r="J1083" s="238"/>
      <c r="K1083" s="238"/>
      <c r="L1083" s="243"/>
      <c r="M1083" s="244"/>
      <c r="N1083" s="245"/>
      <c r="O1083" s="245"/>
      <c r="P1083" s="245"/>
      <c r="Q1083" s="245"/>
      <c r="R1083" s="245"/>
      <c r="S1083" s="245"/>
      <c r="T1083" s="246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7" t="s">
        <v>170</v>
      </c>
      <c r="AU1083" s="247" t="s">
        <v>85</v>
      </c>
      <c r="AV1083" s="13" t="s">
        <v>83</v>
      </c>
      <c r="AW1083" s="13" t="s">
        <v>31</v>
      </c>
      <c r="AX1083" s="13" t="s">
        <v>75</v>
      </c>
      <c r="AY1083" s="247" t="s">
        <v>156</v>
      </c>
    </row>
    <row r="1084" s="13" customFormat="1">
      <c r="A1084" s="13"/>
      <c r="B1084" s="237"/>
      <c r="C1084" s="238"/>
      <c r="D1084" s="239" t="s">
        <v>170</v>
      </c>
      <c r="E1084" s="240" t="s">
        <v>1</v>
      </c>
      <c r="F1084" s="241" t="s">
        <v>173</v>
      </c>
      <c r="G1084" s="238"/>
      <c r="H1084" s="240" t="s">
        <v>1</v>
      </c>
      <c r="I1084" s="242"/>
      <c r="J1084" s="238"/>
      <c r="K1084" s="238"/>
      <c r="L1084" s="243"/>
      <c r="M1084" s="244"/>
      <c r="N1084" s="245"/>
      <c r="O1084" s="245"/>
      <c r="P1084" s="245"/>
      <c r="Q1084" s="245"/>
      <c r="R1084" s="245"/>
      <c r="S1084" s="245"/>
      <c r="T1084" s="246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7" t="s">
        <v>170</v>
      </c>
      <c r="AU1084" s="247" t="s">
        <v>85</v>
      </c>
      <c r="AV1084" s="13" t="s">
        <v>83</v>
      </c>
      <c r="AW1084" s="13" t="s">
        <v>31</v>
      </c>
      <c r="AX1084" s="13" t="s">
        <v>75</v>
      </c>
      <c r="AY1084" s="247" t="s">
        <v>156</v>
      </c>
    </row>
    <row r="1085" s="13" customFormat="1">
      <c r="A1085" s="13"/>
      <c r="B1085" s="237"/>
      <c r="C1085" s="238"/>
      <c r="D1085" s="239" t="s">
        <v>170</v>
      </c>
      <c r="E1085" s="240" t="s">
        <v>1</v>
      </c>
      <c r="F1085" s="241" t="s">
        <v>604</v>
      </c>
      <c r="G1085" s="238"/>
      <c r="H1085" s="240" t="s">
        <v>1</v>
      </c>
      <c r="I1085" s="242"/>
      <c r="J1085" s="238"/>
      <c r="K1085" s="238"/>
      <c r="L1085" s="243"/>
      <c r="M1085" s="244"/>
      <c r="N1085" s="245"/>
      <c r="O1085" s="245"/>
      <c r="P1085" s="245"/>
      <c r="Q1085" s="245"/>
      <c r="R1085" s="245"/>
      <c r="S1085" s="245"/>
      <c r="T1085" s="246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7" t="s">
        <v>170</v>
      </c>
      <c r="AU1085" s="247" t="s">
        <v>85</v>
      </c>
      <c r="AV1085" s="13" t="s">
        <v>83</v>
      </c>
      <c r="AW1085" s="13" t="s">
        <v>31</v>
      </c>
      <c r="AX1085" s="13" t="s">
        <v>75</v>
      </c>
      <c r="AY1085" s="247" t="s">
        <v>156</v>
      </c>
    </row>
    <row r="1086" s="14" customFormat="1">
      <c r="A1086" s="14"/>
      <c r="B1086" s="248"/>
      <c r="C1086" s="249"/>
      <c r="D1086" s="239" t="s">
        <v>170</v>
      </c>
      <c r="E1086" s="250" t="s">
        <v>1</v>
      </c>
      <c r="F1086" s="251" t="s">
        <v>605</v>
      </c>
      <c r="G1086" s="249"/>
      <c r="H1086" s="252">
        <v>58.520000000000003</v>
      </c>
      <c r="I1086" s="253"/>
      <c r="J1086" s="249"/>
      <c r="K1086" s="249"/>
      <c r="L1086" s="254"/>
      <c r="M1086" s="255"/>
      <c r="N1086" s="256"/>
      <c r="O1086" s="256"/>
      <c r="P1086" s="256"/>
      <c r="Q1086" s="256"/>
      <c r="R1086" s="256"/>
      <c r="S1086" s="256"/>
      <c r="T1086" s="257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58" t="s">
        <v>170</v>
      </c>
      <c r="AU1086" s="258" t="s">
        <v>85</v>
      </c>
      <c r="AV1086" s="14" t="s">
        <v>85</v>
      </c>
      <c r="AW1086" s="14" t="s">
        <v>31</v>
      </c>
      <c r="AX1086" s="14" t="s">
        <v>75</v>
      </c>
      <c r="AY1086" s="258" t="s">
        <v>156</v>
      </c>
    </row>
    <row r="1087" s="14" customFormat="1">
      <c r="A1087" s="14"/>
      <c r="B1087" s="248"/>
      <c r="C1087" s="249"/>
      <c r="D1087" s="239" t="s">
        <v>170</v>
      </c>
      <c r="E1087" s="250" t="s">
        <v>1</v>
      </c>
      <c r="F1087" s="251" t="s">
        <v>606</v>
      </c>
      <c r="G1087" s="249"/>
      <c r="H1087" s="252">
        <v>58.520000000000003</v>
      </c>
      <c r="I1087" s="253"/>
      <c r="J1087" s="249"/>
      <c r="K1087" s="249"/>
      <c r="L1087" s="254"/>
      <c r="M1087" s="255"/>
      <c r="N1087" s="256"/>
      <c r="O1087" s="256"/>
      <c r="P1087" s="256"/>
      <c r="Q1087" s="256"/>
      <c r="R1087" s="256"/>
      <c r="S1087" s="256"/>
      <c r="T1087" s="257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58" t="s">
        <v>170</v>
      </c>
      <c r="AU1087" s="258" t="s">
        <v>85</v>
      </c>
      <c r="AV1087" s="14" t="s">
        <v>85</v>
      </c>
      <c r="AW1087" s="14" t="s">
        <v>31</v>
      </c>
      <c r="AX1087" s="14" t="s">
        <v>75</v>
      </c>
      <c r="AY1087" s="258" t="s">
        <v>156</v>
      </c>
    </row>
    <row r="1088" s="14" customFormat="1">
      <c r="A1088" s="14"/>
      <c r="B1088" s="248"/>
      <c r="C1088" s="249"/>
      <c r="D1088" s="239" t="s">
        <v>170</v>
      </c>
      <c r="E1088" s="250" t="s">
        <v>1</v>
      </c>
      <c r="F1088" s="251" t="s">
        <v>607</v>
      </c>
      <c r="G1088" s="249"/>
      <c r="H1088" s="252">
        <v>42.539999999999999</v>
      </c>
      <c r="I1088" s="253"/>
      <c r="J1088" s="249"/>
      <c r="K1088" s="249"/>
      <c r="L1088" s="254"/>
      <c r="M1088" s="255"/>
      <c r="N1088" s="256"/>
      <c r="O1088" s="256"/>
      <c r="P1088" s="256"/>
      <c r="Q1088" s="256"/>
      <c r="R1088" s="256"/>
      <c r="S1088" s="256"/>
      <c r="T1088" s="257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58" t="s">
        <v>170</v>
      </c>
      <c r="AU1088" s="258" t="s">
        <v>85</v>
      </c>
      <c r="AV1088" s="14" t="s">
        <v>85</v>
      </c>
      <c r="AW1088" s="14" t="s">
        <v>31</v>
      </c>
      <c r="AX1088" s="14" t="s">
        <v>75</v>
      </c>
      <c r="AY1088" s="258" t="s">
        <v>156</v>
      </c>
    </row>
    <row r="1089" s="15" customFormat="1">
      <c r="A1089" s="15"/>
      <c r="B1089" s="259"/>
      <c r="C1089" s="260"/>
      <c r="D1089" s="239" t="s">
        <v>170</v>
      </c>
      <c r="E1089" s="261" t="s">
        <v>1</v>
      </c>
      <c r="F1089" s="262" t="s">
        <v>176</v>
      </c>
      <c r="G1089" s="260"/>
      <c r="H1089" s="263">
        <v>159.58000000000001</v>
      </c>
      <c r="I1089" s="264"/>
      <c r="J1089" s="260"/>
      <c r="K1089" s="260"/>
      <c r="L1089" s="265"/>
      <c r="M1089" s="266"/>
      <c r="N1089" s="267"/>
      <c r="O1089" s="267"/>
      <c r="P1089" s="267"/>
      <c r="Q1089" s="267"/>
      <c r="R1089" s="267"/>
      <c r="S1089" s="267"/>
      <c r="T1089" s="268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269" t="s">
        <v>170</v>
      </c>
      <c r="AU1089" s="269" t="s">
        <v>85</v>
      </c>
      <c r="AV1089" s="15" t="s">
        <v>165</v>
      </c>
      <c r="AW1089" s="15" t="s">
        <v>31</v>
      </c>
      <c r="AX1089" s="15" t="s">
        <v>83</v>
      </c>
      <c r="AY1089" s="269" t="s">
        <v>156</v>
      </c>
    </row>
    <row r="1090" s="2" customFormat="1" ht="24" customHeight="1">
      <c r="A1090" s="39"/>
      <c r="B1090" s="40"/>
      <c r="C1090" s="281" t="s">
        <v>921</v>
      </c>
      <c r="D1090" s="281" t="s">
        <v>289</v>
      </c>
      <c r="E1090" s="282" t="s">
        <v>922</v>
      </c>
      <c r="F1090" s="283" t="s">
        <v>923</v>
      </c>
      <c r="G1090" s="284" t="s">
        <v>901</v>
      </c>
      <c r="H1090" s="285">
        <v>19.268999999999998</v>
      </c>
      <c r="I1090" s="286"/>
      <c r="J1090" s="287">
        <f>ROUND(I1090*H1090,2)</f>
        <v>0</v>
      </c>
      <c r="K1090" s="283" t="s">
        <v>164</v>
      </c>
      <c r="L1090" s="288"/>
      <c r="M1090" s="289" t="s">
        <v>1</v>
      </c>
      <c r="N1090" s="290" t="s">
        <v>40</v>
      </c>
      <c r="O1090" s="92"/>
      <c r="P1090" s="228">
        <f>O1090*H1090</f>
        <v>0</v>
      </c>
      <c r="Q1090" s="228">
        <v>0.001</v>
      </c>
      <c r="R1090" s="228">
        <f>Q1090*H1090</f>
        <v>0.019268999999999998</v>
      </c>
      <c r="S1090" s="228">
        <v>0</v>
      </c>
      <c r="T1090" s="229">
        <f>S1090*H1090</f>
        <v>0</v>
      </c>
      <c r="U1090" s="39"/>
      <c r="V1090" s="39"/>
      <c r="W1090" s="39"/>
      <c r="X1090" s="39"/>
      <c r="Y1090" s="39"/>
      <c r="Z1090" s="39"/>
      <c r="AA1090" s="39"/>
      <c r="AB1090" s="39"/>
      <c r="AC1090" s="39"/>
      <c r="AD1090" s="39"/>
      <c r="AE1090" s="39"/>
      <c r="AR1090" s="230" t="s">
        <v>399</v>
      </c>
      <c r="AT1090" s="230" t="s">
        <v>289</v>
      </c>
      <c r="AU1090" s="230" t="s">
        <v>85</v>
      </c>
      <c r="AY1090" s="18" t="s">
        <v>156</v>
      </c>
      <c r="BE1090" s="231">
        <f>IF(N1090="základní",J1090,0)</f>
        <v>0</v>
      </c>
      <c r="BF1090" s="231">
        <f>IF(N1090="snížená",J1090,0)</f>
        <v>0</v>
      </c>
      <c r="BG1090" s="231">
        <f>IF(N1090="zákl. přenesená",J1090,0)</f>
        <v>0</v>
      </c>
      <c r="BH1090" s="231">
        <f>IF(N1090="sníž. přenesená",J1090,0)</f>
        <v>0</v>
      </c>
      <c r="BI1090" s="231">
        <f>IF(N1090="nulová",J1090,0)</f>
        <v>0</v>
      </c>
      <c r="BJ1090" s="18" t="s">
        <v>83</v>
      </c>
      <c r="BK1090" s="231">
        <f>ROUND(I1090*H1090,2)</f>
        <v>0</v>
      </c>
      <c r="BL1090" s="18" t="s">
        <v>209</v>
      </c>
      <c r="BM1090" s="230" t="s">
        <v>924</v>
      </c>
    </row>
    <row r="1091" s="14" customFormat="1">
      <c r="A1091" s="14"/>
      <c r="B1091" s="248"/>
      <c r="C1091" s="249"/>
      <c r="D1091" s="239" t="s">
        <v>170</v>
      </c>
      <c r="E1091" s="249"/>
      <c r="F1091" s="251" t="s">
        <v>925</v>
      </c>
      <c r="G1091" s="249"/>
      <c r="H1091" s="252">
        <v>19.268999999999998</v>
      </c>
      <c r="I1091" s="253"/>
      <c r="J1091" s="249"/>
      <c r="K1091" s="249"/>
      <c r="L1091" s="254"/>
      <c r="M1091" s="255"/>
      <c r="N1091" s="256"/>
      <c r="O1091" s="256"/>
      <c r="P1091" s="256"/>
      <c r="Q1091" s="256"/>
      <c r="R1091" s="256"/>
      <c r="S1091" s="256"/>
      <c r="T1091" s="257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58" t="s">
        <v>170</v>
      </c>
      <c r="AU1091" s="258" t="s">
        <v>85</v>
      </c>
      <c r="AV1091" s="14" t="s">
        <v>85</v>
      </c>
      <c r="AW1091" s="14" t="s">
        <v>4</v>
      </c>
      <c r="AX1091" s="14" t="s">
        <v>83</v>
      </c>
      <c r="AY1091" s="258" t="s">
        <v>156</v>
      </c>
    </row>
    <row r="1092" s="2" customFormat="1" ht="40.8" customHeight="1">
      <c r="A1092" s="39"/>
      <c r="B1092" s="40"/>
      <c r="C1092" s="219" t="s">
        <v>926</v>
      </c>
      <c r="D1092" s="219" t="s">
        <v>160</v>
      </c>
      <c r="E1092" s="220" t="s">
        <v>927</v>
      </c>
      <c r="F1092" s="221" t="s">
        <v>928</v>
      </c>
      <c r="G1092" s="222" t="s">
        <v>163</v>
      </c>
      <c r="H1092" s="223">
        <v>110</v>
      </c>
      <c r="I1092" s="224"/>
      <c r="J1092" s="225">
        <f>ROUND(I1092*H1092,2)</f>
        <v>0</v>
      </c>
      <c r="K1092" s="221" t="s">
        <v>164</v>
      </c>
      <c r="L1092" s="45"/>
      <c r="M1092" s="226" t="s">
        <v>1</v>
      </c>
      <c r="N1092" s="227" t="s">
        <v>40</v>
      </c>
      <c r="O1092" s="92"/>
      <c r="P1092" s="228">
        <f>O1092*H1092</f>
        <v>0</v>
      </c>
      <c r="Q1092" s="228">
        <v>0.0063200000000000001</v>
      </c>
      <c r="R1092" s="228">
        <f>Q1092*H1092</f>
        <v>0.69520000000000004</v>
      </c>
      <c r="S1092" s="228">
        <v>0</v>
      </c>
      <c r="T1092" s="229">
        <f>S1092*H1092</f>
        <v>0</v>
      </c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/>
      <c r="AE1092" s="39"/>
      <c r="AR1092" s="230" t="s">
        <v>209</v>
      </c>
      <c r="AT1092" s="230" t="s">
        <v>160</v>
      </c>
      <c r="AU1092" s="230" t="s">
        <v>85</v>
      </c>
      <c r="AY1092" s="18" t="s">
        <v>156</v>
      </c>
      <c r="BE1092" s="231">
        <f>IF(N1092="základní",J1092,0)</f>
        <v>0</v>
      </c>
      <c r="BF1092" s="231">
        <f>IF(N1092="snížená",J1092,0)</f>
        <v>0</v>
      </c>
      <c r="BG1092" s="231">
        <f>IF(N1092="zákl. přenesená",J1092,0)</f>
        <v>0</v>
      </c>
      <c r="BH1092" s="231">
        <f>IF(N1092="sníž. přenesená",J1092,0)</f>
        <v>0</v>
      </c>
      <c r="BI1092" s="231">
        <f>IF(N1092="nulová",J1092,0)</f>
        <v>0</v>
      </c>
      <c r="BJ1092" s="18" t="s">
        <v>83</v>
      </c>
      <c r="BK1092" s="231">
        <f>ROUND(I1092*H1092,2)</f>
        <v>0</v>
      </c>
      <c r="BL1092" s="18" t="s">
        <v>209</v>
      </c>
      <c r="BM1092" s="230" t="s">
        <v>929</v>
      </c>
    </row>
    <row r="1093" s="2" customFormat="1">
      <c r="A1093" s="39"/>
      <c r="B1093" s="40"/>
      <c r="C1093" s="41"/>
      <c r="D1093" s="232" t="s">
        <v>168</v>
      </c>
      <c r="E1093" s="41"/>
      <c r="F1093" s="233" t="s">
        <v>930</v>
      </c>
      <c r="G1093" s="41"/>
      <c r="H1093" s="41"/>
      <c r="I1093" s="234"/>
      <c r="J1093" s="41"/>
      <c r="K1093" s="41"/>
      <c r="L1093" s="45"/>
      <c r="M1093" s="235"/>
      <c r="N1093" s="236"/>
      <c r="O1093" s="92"/>
      <c r="P1093" s="92"/>
      <c r="Q1093" s="92"/>
      <c r="R1093" s="92"/>
      <c r="S1093" s="92"/>
      <c r="T1093" s="93"/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T1093" s="18" t="s">
        <v>168</v>
      </c>
      <c r="AU1093" s="18" t="s">
        <v>85</v>
      </c>
    </row>
    <row r="1094" s="13" customFormat="1">
      <c r="A1094" s="13"/>
      <c r="B1094" s="237"/>
      <c r="C1094" s="238"/>
      <c r="D1094" s="239" t="s">
        <v>170</v>
      </c>
      <c r="E1094" s="240" t="s">
        <v>1</v>
      </c>
      <c r="F1094" s="241" t="s">
        <v>171</v>
      </c>
      <c r="G1094" s="238"/>
      <c r="H1094" s="240" t="s">
        <v>1</v>
      </c>
      <c r="I1094" s="242"/>
      <c r="J1094" s="238"/>
      <c r="K1094" s="238"/>
      <c r="L1094" s="243"/>
      <c r="M1094" s="244"/>
      <c r="N1094" s="245"/>
      <c r="O1094" s="245"/>
      <c r="P1094" s="245"/>
      <c r="Q1094" s="245"/>
      <c r="R1094" s="245"/>
      <c r="S1094" s="245"/>
      <c r="T1094" s="246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7" t="s">
        <v>170</v>
      </c>
      <c r="AU1094" s="247" t="s">
        <v>85</v>
      </c>
      <c r="AV1094" s="13" t="s">
        <v>83</v>
      </c>
      <c r="AW1094" s="13" t="s">
        <v>31</v>
      </c>
      <c r="AX1094" s="13" t="s">
        <v>75</v>
      </c>
      <c r="AY1094" s="247" t="s">
        <v>156</v>
      </c>
    </row>
    <row r="1095" s="13" customFormat="1">
      <c r="A1095" s="13"/>
      <c r="B1095" s="237"/>
      <c r="C1095" s="238"/>
      <c r="D1095" s="239" t="s">
        <v>170</v>
      </c>
      <c r="E1095" s="240" t="s">
        <v>1</v>
      </c>
      <c r="F1095" s="241" t="s">
        <v>172</v>
      </c>
      <c r="G1095" s="238"/>
      <c r="H1095" s="240" t="s">
        <v>1</v>
      </c>
      <c r="I1095" s="242"/>
      <c r="J1095" s="238"/>
      <c r="K1095" s="238"/>
      <c r="L1095" s="243"/>
      <c r="M1095" s="244"/>
      <c r="N1095" s="245"/>
      <c r="O1095" s="245"/>
      <c r="P1095" s="245"/>
      <c r="Q1095" s="245"/>
      <c r="R1095" s="245"/>
      <c r="S1095" s="245"/>
      <c r="T1095" s="246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7" t="s">
        <v>170</v>
      </c>
      <c r="AU1095" s="247" t="s">
        <v>85</v>
      </c>
      <c r="AV1095" s="13" t="s">
        <v>83</v>
      </c>
      <c r="AW1095" s="13" t="s">
        <v>31</v>
      </c>
      <c r="AX1095" s="13" t="s">
        <v>75</v>
      </c>
      <c r="AY1095" s="247" t="s">
        <v>156</v>
      </c>
    </row>
    <row r="1096" s="13" customFormat="1">
      <c r="A1096" s="13"/>
      <c r="B1096" s="237"/>
      <c r="C1096" s="238"/>
      <c r="D1096" s="239" t="s">
        <v>170</v>
      </c>
      <c r="E1096" s="240" t="s">
        <v>1</v>
      </c>
      <c r="F1096" s="241" t="s">
        <v>173</v>
      </c>
      <c r="G1096" s="238"/>
      <c r="H1096" s="240" t="s">
        <v>1</v>
      </c>
      <c r="I1096" s="242"/>
      <c r="J1096" s="238"/>
      <c r="K1096" s="238"/>
      <c r="L1096" s="243"/>
      <c r="M1096" s="244"/>
      <c r="N1096" s="245"/>
      <c r="O1096" s="245"/>
      <c r="P1096" s="245"/>
      <c r="Q1096" s="245"/>
      <c r="R1096" s="245"/>
      <c r="S1096" s="245"/>
      <c r="T1096" s="246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47" t="s">
        <v>170</v>
      </c>
      <c r="AU1096" s="247" t="s">
        <v>85</v>
      </c>
      <c r="AV1096" s="13" t="s">
        <v>83</v>
      </c>
      <c r="AW1096" s="13" t="s">
        <v>31</v>
      </c>
      <c r="AX1096" s="13" t="s">
        <v>75</v>
      </c>
      <c r="AY1096" s="247" t="s">
        <v>156</v>
      </c>
    </row>
    <row r="1097" s="13" customFormat="1">
      <c r="A1097" s="13"/>
      <c r="B1097" s="237"/>
      <c r="C1097" s="238"/>
      <c r="D1097" s="239" t="s">
        <v>170</v>
      </c>
      <c r="E1097" s="240" t="s">
        <v>1</v>
      </c>
      <c r="F1097" s="241" t="s">
        <v>909</v>
      </c>
      <c r="G1097" s="238"/>
      <c r="H1097" s="240" t="s">
        <v>1</v>
      </c>
      <c r="I1097" s="242"/>
      <c r="J1097" s="238"/>
      <c r="K1097" s="238"/>
      <c r="L1097" s="243"/>
      <c r="M1097" s="244"/>
      <c r="N1097" s="245"/>
      <c r="O1097" s="245"/>
      <c r="P1097" s="245"/>
      <c r="Q1097" s="245"/>
      <c r="R1097" s="245"/>
      <c r="S1097" s="245"/>
      <c r="T1097" s="246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7" t="s">
        <v>170</v>
      </c>
      <c r="AU1097" s="247" t="s">
        <v>85</v>
      </c>
      <c r="AV1097" s="13" t="s">
        <v>83</v>
      </c>
      <c r="AW1097" s="13" t="s">
        <v>31</v>
      </c>
      <c r="AX1097" s="13" t="s">
        <v>75</v>
      </c>
      <c r="AY1097" s="247" t="s">
        <v>156</v>
      </c>
    </row>
    <row r="1098" s="13" customFormat="1">
      <c r="A1098" s="13"/>
      <c r="B1098" s="237"/>
      <c r="C1098" s="238"/>
      <c r="D1098" s="239" t="s">
        <v>170</v>
      </c>
      <c r="E1098" s="240" t="s">
        <v>1</v>
      </c>
      <c r="F1098" s="241" t="s">
        <v>931</v>
      </c>
      <c r="G1098" s="238"/>
      <c r="H1098" s="240" t="s">
        <v>1</v>
      </c>
      <c r="I1098" s="242"/>
      <c r="J1098" s="238"/>
      <c r="K1098" s="238"/>
      <c r="L1098" s="243"/>
      <c r="M1098" s="244"/>
      <c r="N1098" s="245"/>
      <c r="O1098" s="245"/>
      <c r="P1098" s="245"/>
      <c r="Q1098" s="245"/>
      <c r="R1098" s="245"/>
      <c r="S1098" s="245"/>
      <c r="T1098" s="246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47" t="s">
        <v>170</v>
      </c>
      <c r="AU1098" s="247" t="s">
        <v>85</v>
      </c>
      <c r="AV1098" s="13" t="s">
        <v>83</v>
      </c>
      <c r="AW1098" s="13" t="s">
        <v>31</v>
      </c>
      <c r="AX1098" s="13" t="s">
        <v>75</v>
      </c>
      <c r="AY1098" s="247" t="s">
        <v>156</v>
      </c>
    </row>
    <row r="1099" s="13" customFormat="1">
      <c r="A1099" s="13"/>
      <c r="B1099" s="237"/>
      <c r="C1099" s="238"/>
      <c r="D1099" s="239" t="s">
        <v>170</v>
      </c>
      <c r="E1099" s="240" t="s">
        <v>1</v>
      </c>
      <c r="F1099" s="241" t="s">
        <v>173</v>
      </c>
      <c r="G1099" s="238"/>
      <c r="H1099" s="240" t="s">
        <v>1</v>
      </c>
      <c r="I1099" s="242"/>
      <c r="J1099" s="238"/>
      <c r="K1099" s="238"/>
      <c r="L1099" s="243"/>
      <c r="M1099" s="244"/>
      <c r="N1099" s="245"/>
      <c r="O1099" s="245"/>
      <c r="P1099" s="245"/>
      <c r="Q1099" s="245"/>
      <c r="R1099" s="245"/>
      <c r="S1099" s="245"/>
      <c r="T1099" s="246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7" t="s">
        <v>170</v>
      </c>
      <c r="AU1099" s="247" t="s">
        <v>85</v>
      </c>
      <c r="AV1099" s="13" t="s">
        <v>83</v>
      </c>
      <c r="AW1099" s="13" t="s">
        <v>31</v>
      </c>
      <c r="AX1099" s="13" t="s">
        <v>75</v>
      </c>
      <c r="AY1099" s="247" t="s">
        <v>156</v>
      </c>
    </row>
    <row r="1100" s="14" customFormat="1">
      <c r="A1100" s="14"/>
      <c r="B1100" s="248"/>
      <c r="C1100" s="249"/>
      <c r="D1100" s="239" t="s">
        <v>170</v>
      </c>
      <c r="E1100" s="250" t="s">
        <v>1</v>
      </c>
      <c r="F1100" s="251" t="s">
        <v>932</v>
      </c>
      <c r="G1100" s="249"/>
      <c r="H1100" s="252">
        <v>110</v>
      </c>
      <c r="I1100" s="253"/>
      <c r="J1100" s="249"/>
      <c r="K1100" s="249"/>
      <c r="L1100" s="254"/>
      <c r="M1100" s="255"/>
      <c r="N1100" s="256"/>
      <c r="O1100" s="256"/>
      <c r="P1100" s="256"/>
      <c r="Q1100" s="256"/>
      <c r="R1100" s="256"/>
      <c r="S1100" s="256"/>
      <c r="T1100" s="257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58" t="s">
        <v>170</v>
      </c>
      <c r="AU1100" s="258" t="s">
        <v>85</v>
      </c>
      <c r="AV1100" s="14" t="s">
        <v>85</v>
      </c>
      <c r="AW1100" s="14" t="s">
        <v>31</v>
      </c>
      <c r="AX1100" s="14" t="s">
        <v>75</v>
      </c>
      <c r="AY1100" s="258" t="s">
        <v>156</v>
      </c>
    </row>
    <row r="1101" s="15" customFormat="1">
      <c r="A1101" s="15"/>
      <c r="B1101" s="259"/>
      <c r="C1101" s="260"/>
      <c r="D1101" s="239" t="s">
        <v>170</v>
      </c>
      <c r="E1101" s="261" t="s">
        <v>1</v>
      </c>
      <c r="F1101" s="262" t="s">
        <v>176</v>
      </c>
      <c r="G1101" s="260"/>
      <c r="H1101" s="263">
        <v>110</v>
      </c>
      <c r="I1101" s="264"/>
      <c r="J1101" s="260"/>
      <c r="K1101" s="260"/>
      <c r="L1101" s="265"/>
      <c r="M1101" s="266"/>
      <c r="N1101" s="267"/>
      <c r="O1101" s="267"/>
      <c r="P1101" s="267"/>
      <c r="Q1101" s="267"/>
      <c r="R1101" s="267"/>
      <c r="S1101" s="267"/>
      <c r="T1101" s="268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T1101" s="269" t="s">
        <v>170</v>
      </c>
      <c r="AU1101" s="269" t="s">
        <v>85</v>
      </c>
      <c r="AV1101" s="15" t="s">
        <v>165</v>
      </c>
      <c r="AW1101" s="15" t="s">
        <v>31</v>
      </c>
      <c r="AX1101" s="15" t="s">
        <v>83</v>
      </c>
      <c r="AY1101" s="269" t="s">
        <v>156</v>
      </c>
    </row>
    <row r="1102" s="2" customFormat="1" ht="24" customHeight="1">
      <c r="A1102" s="39"/>
      <c r="B1102" s="40"/>
      <c r="C1102" s="219" t="s">
        <v>933</v>
      </c>
      <c r="D1102" s="219" t="s">
        <v>160</v>
      </c>
      <c r="E1102" s="220" t="s">
        <v>934</v>
      </c>
      <c r="F1102" s="221" t="s">
        <v>935</v>
      </c>
      <c r="G1102" s="222" t="s">
        <v>358</v>
      </c>
      <c r="H1102" s="223">
        <v>94.299999999999997</v>
      </c>
      <c r="I1102" s="224"/>
      <c r="J1102" s="225">
        <f>ROUND(I1102*H1102,2)</f>
        <v>0</v>
      </c>
      <c r="K1102" s="221" t="s">
        <v>164</v>
      </c>
      <c r="L1102" s="45"/>
      <c r="M1102" s="226" t="s">
        <v>1</v>
      </c>
      <c r="N1102" s="227" t="s">
        <v>40</v>
      </c>
      <c r="O1102" s="92"/>
      <c r="P1102" s="228">
        <f>O1102*H1102</f>
        <v>0</v>
      </c>
      <c r="Q1102" s="228">
        <v>4.0000000000000003E-05</v>
      </c>
      <c r="R1102" s="228">
        <f>Q1102*H1102</f>
        <v>0.0037720000000000002</v>
      </c>
      <c r="S1102" s="228">
        <v>0</v>
      </c>
      <c r="T1102" s="229">
        <f>S1102*H1102</f>
        <v>0</v>
      </c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39"/>
      <c r="AR1102" s="230" t="s">
        <v>209</v>
      </c>
      <c r="AT1102" s="230" t="s">
        <v>160</v>
      </c>
      <c r="AU1102" s="230" t="s">
        <v>85</v>
      </c>
      <c r="AY1102" s="18" t="s">
        <v>156</v>
      </c>
      <c r="BE1102" s="231">
        <f>IF(N1102="základní",J1102,0)</f>
        <v>0</v>
      </c>
      <c r="BF1102" s="231">
        <f>IF(N1102="snížená",J1102,0)</f>
        <v>0</v>
      </c>
      <c r="BG1102" s="231">
        <f>IF(N1102="zákl. přenesená",J1102,0)</f>
        <v>0</v>
      </c>
      <c r="BH1102" s="231">
        <f>IF(N1102="sníž. přenesená",J1102,0)</f>
        <v>0</v>
      </c>
      <c r="BI1102" s="231">
        <f>IF(N1102="nulová",J1102,0)</f>
        <v>0</v>
      </c>
      <c r="BJ1102" s="18" t="s">
        <v>83</v>
      </c>
      <c r="BK1102" s="231">
        <f>ROUND(I1102*H1102,2)</f>
        <v>0</v>
      </c>
      <c r="BL1102" s="18" t="s">
        <v>209</v>
      </c>
      <c r="BM1102" s="230" t="s">
        <v>936</v>
      </c>
    </row>
    <row r="1103" s="2" customFormat="1">
      <c r="A1103" s="39"/>
      <c r="B1103" s="40"/>
      <c r="C1103" s="41"/>
      <c r="D1103" s="232" t="s">
        <v>168</v>
      </c>
      <c r="E1103" s="41"/>
      <c r="F1103" s="233" t="s">
        <v>937</v>
      </c>
      <c r="G1103" s="41"/>
      <c r="H1103" s="41"/>
      <c r="I1103" s="234"/>
      <c r="J1103" s="41"/>
      <c r="K1103" s="41"/>
      <c r="L1103" s="45"/>
      <c r="M1103" s="235"/>
      <c r="N1103" s="236"/>
      <c r="O1103" s="92"/>
      <c r="P1103" s="92"/>
      <c r="Q1103" s="92"/>
      <c r="R1103" s="92"/>
      <c r="S1103" s="92"/>
      <c r="T1103" s="93"/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T1103" s="18" t="s">
        <v>168</v>
      </c>
      <c r="AU1103" s="18" t="s">
        <v>85</v>
      </c>
    </row>
    <row r="1104" s="13" customFormat="1">
      <c r="A1104" s="13"/>
      <c r="B1104" s="237"/>
      <c r="C1104" s="238"/>
      <c r="D1104" s="239" t="s">
        <v>170</v>
      </c>
      <c r="E1104" s="240" t="s">
        <v>1</v>
      </c>
      <c r="F1104" s="241" t="s">
        <v>171</v>
      </c>
      <c r="G1104" s="238"/>
      <c r="H1104" s="240" t="s">
        <v>1</v>
      </c>
      <c r="I1104" s="242"/>
      <c r="J1104" s="238"/>
      <c r="K1104" s="238"/>
      <c r="L1104" s="243"/>
      <c r="M1104" s="244"/>
      <c r="N1104" s="245"/>
      <c r="O1104" s="245"/>
      <c r="P1104" s="245"/>
      <c r="Q1104" s="245"/>
      <c r="R1104" s="245"/>
      <c r="S1104" s="245"/>
      <c r="T1104" s="246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7" t="s">
        <v>170</v>
      </c>
      <c r="AU1104" s="247" t="s">
        <v>85</v>
      </c>
      <c r="AV1104" s="13" t="s">
        <v>83</v>
      </c>
      <c r="AW1104" s="13" t="s">
        <v>31</v>
      </c>
      <c r="AX1104" s="13" t="s">
        <v>75</v>
      </c>
      <c r="AY1104" s="247" t="s">
        <v>156</v>
      </c>
    </row>
    <row r="1105" s="13" customFormat="1">
      <c r="A1105" s="13"/>
      <c r="B1105" s="237"/>
      <c r="C1105" s="238"/>
      <c r="D1105" s="239" t="s">
        <v>170</v>
      </c>
      <c r="E1105" s="240" t="s">
        <v>1</v>
      </c>
      <c r="F1105" s="241" t="s">
        <v>172</v>
      </c>
      <c r="G1105" s="238"/>
      <c r="H1105" s="240" t="s">
        <v>1</v>
      </c>
      <c r="I1105" s="242"/>
      <c r="J1105" s="238"/>
      <c r="K1105" s="238"/>
      <c r="L1105" s="243"/>
      <c r="M1105" s="244"/>
      <c r="N1105" s="245"/>
      <c r="O1105" s="245"/>
      <c r="P1105" s="245"/>
      <c r="Q1105" s="245"/>
      <c r="R1105" s="245"/>
      <c r="S1105" s="245"/>
      <c r="T1105" s="246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7" t="s">
        <v>170</v>
      </c>
      <c r="AU1105" s="247" t="s">
        <v>85</v>
      </c>
      <c r="AV1105" s="13" t="s">
        <v>83</v>
      </c>
      <c r="AW1105" s="13" t="s">
        <v>31</v>
      </c>
      <c r="AX1105" s="13" t="s">
        <v>75</v>
      </c>
      <c r="AY1105" s="247" t="s">
        <v>156</v>
      </c>
    </row>
    <row r="1106" s="13" customFormat="1">
      <c r="A1106" s="13"/>
      <c r="B1106" s="237"/>
      <c r="C1106" s="238"/>
      <c r="D1106" s="239" t="s">
        <v>170</v>
      </c>
      <c r="E1106" s="240" t="s">
        <v>1</v>
      </c>
      <c r="F1106" s="241" t="s">
        <v>173</v>
      </c>
      <c r="G1106" s="238"/>
      <c r="H1106" s="240" t="s">
        <v>1</v>
      </c>
      <c r="I1106" s="242"/>
      <c r="J1106" s="238"/>
      <c r="K1106" s="238"/>
      <c r="L1106" s="243"/>
      <c r="M1106" s="244"/>
      <c r="N1106" s="245"/>
      <c r="O1106" s="245"/>
      <c r="P1106" s="245"/>
      <c r="Q1106" s="245"/>
      <c r="R1106" s="245"/>
      <c r="S1106" s="245"/>
      <c r="T1106" s="246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47" t="s">
        <v>170</v>
      </c>
      <c r="AU1106" s="247" t="s">
        <v>85</v>
      </c>
      <c r="AV1106" s="13" t="s">
        <v>83</v>
      </c>
      <c r="AW1106" s="13" t="s">
        <v>31</v>
      </c>
      <c r="AX1106" s="13" t="s">
        <v>75</v>
      </c>
      <c r="AY1106" s="247" t="s">
        <v>156</v>
      </c>
    </row>
    <row r="1107" s="13" customFormat="1">
      <c r="A1107" s="13"/>
      <c r="B1107" s="237"/>
      <c r="C1107" s="238"/>
      <c r="D1107" s="239" t="s">
        <v>170</v>
      </c>
      <c r="E1107" s="240" t="s">
        <v>1</v>
      </c>
      <c r="F1107" s="241" t="s">
        <v>909</v>
      </c>
      <c r="G1107" s="238"/>
      <c r="H1107" s="240" t="s">
        <v>1</v>
      </c>
      <c r="I1107" s="242"/>
      <c r="J1107" s="238"/>
      <c r="K1107" s="238"/>
      <c r="L1107" s="243"/>
      <c r="M1107" s="244"/>
      <c r="N1107" s="245"/>
      <c r="O1107" s="245"/>
      <c r="P1107" s="245"/>
      <c r="Q1107" s="245"/>
      <c r="R1107" s="245"/>
      <c r="S1107" s="245"/>
      <c r="T1107" s="246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7" t="s">
        <v>170</v>
      </c>
      <c r="AU1107" s="247" t="s">
        <v>85</v>
      </c>
      <c r="AV1107" s="13" t="s">
        <v>83</v>
      </c>
      <c r="AW1107" s="13" t="s">
        <v>31</v>
      </c>
      <c r="AX1107" s="13" t="s">
        <v>75</v>
      </c>
      <c r="AY1107" s="247" t="s">
        <v>156</v>
      </c>
    </row>
    <row r="1108" s="13" customFormat="1">
      <c r="A1108" s="13"/>
      <c r="B1108" s="237"/>
      <c r="C1108" s="238"/>
      <c r="D1108" s="239" t="s">
        <v>170</v>
      </c>
      <c r="E1108" s="240" t="s">
        <v>1</v>
      </c>
      <c r="F1108" s="241" t="s">
        <v>173</v>
      </c>
      <c r="G1108" s="238"/>
      <c r="H1108" s="240" t="s">
        <v>1</v>
      </c>
      <c r="I1108" s="242"/>
      <c r="J1108" s="238"/>
      <c r="K1108" s="238"/>
      <c r="L1108" s="243"/>
      <c r="M1108" s="244"/>
      <c r="N1108" s="245"/>
      <c r="O1108" s="245"/>
      <c r="P1108" s="245"/>
      <c r="Q1108" s="245"/>
      <c r="R1108" s="245"/>
      <c r="S1108" s="245"/>
      <c r="T1108" s="246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7" t="s">
        <v>170</v>
      </c>
      <c r="AU1108" s="247" t="s">
        <v>85</v>
      </c>
      <c r="AV1108" s="13" t="s">
        <v>83</v>
      </c>
      <c r="AW1108" s="13" t="s">
        <v>31</v>
      </c>
      <c r="AX1108" s="13" t="s">
        <v>75</v>
      </c>
      <c r="AY1108" s="247" t="s">
        <v>156</v>
      </c>
    </row>
    <row r="1109" s="14" customFormat="1">
      <c r="A1109" s="14"/>
      <c r="B1109" s="248"/>
      <c r="C1109" s="249"/>
      <c r="D1109" s="239" t="s">
        <v>170</v>
      </c>
      <c r="E1109" s="250" t="s">
        <v>1</v>
      </c>
      <c r="F1109" s="251" t="s">
        <v>938</v>
      </c>
      <c r="G1109" s="249"/>
      <c r="H1109" s="252">
        <v>94.299999999999997</v>
      </c>
      <c r="I1109" s="253"/>
      <c r="J1109" s="249"/>
      <c r="K1109" s="249"/>
      <c r="L1109" s="254"/>
      <c r="M1109" s="255"/>
      <c r="N1109" s="256"/>
      <c r="O1109" s="256"/>
      <c r="P1109" s="256"/>
      <c r="Q1109" s="256"/>
      <c r="R1109" s="256"/>
      <c r="S1109" s="256"/>
      <c r="T1109" s="257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58" t="s">
        <v>170</v>
      </c>
      <c r="AU1109" s="258" t="s">
        <v>85</v>
      </c>
      <c r="AV1109" s="14" t="s">
        <v>85</v>
      </c>
      <c r="AW1109" s="14" t="s">
        <v>31</v>
      </c>
      <c r="AX1109" s="14" t="s">
        <v>75</v>
      </c>
      <c r="AY1109" s="258" t="s">
        <v>156</v>
      </c>
    </row>
    <row r="1110" s="15" customFormat="1">
      <c r="A1110" s="15"/>
      <c r="B1110" s="259"/>
      <c r="C1110" s="260"/>
      <c r="D1110" s="239" t="s">
        <v>170</v>
      </c>
      <c r="E1110" s="261" t="s">
        <v>1</v>
      </c>
      <c r="F1110" s="262" t="s">
        <v>176</v>
      </c>
      <c r="G1110" s="260"/>
      <c r="H1110" s="263">
        <v>94.299999999999997</v>
      </c>
      <c r="I1110" s="264"/>
      <c r="J1110" s="260"/>
      <c r="K1110" s="260"/>
      <c r="L1110" s="265"/>
      <c r="M1110" s="266"/>
      <c r="N1110" s="267"/>
      <c r="O1110" s="267"/>
      <c r="P1110" s="267"/>
      <c r="Q1110" s="267"/>
      <c r="R1110" s="267"/>
      <c r="S1110" s="267"/>
      <c r="T1110" s="268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T1110" s="269" t="s">
        <v>170</v>
      </c>
      <c r="AU1110" s="269" t="s">
        <v>85</v>
      </c>
      <c r="AV1110" s="15" t="s">
        <v>165</v>
      </c>
      <c r="AW1110" s="15" t="s">
        <v>31</v>
      </c>
      <c r="AX1110" s="15" t="s">
        <v>83</v>
      </c>
      <c r="AY1110" s="269" t="s">
        <v>156</v>
      </c>
    </row>
    <row r="1111" s="2" customFormat="1" ht="24" customHeight="1">
      <c r="A1111" s="39"/>
      <c r="B1111" s="40"/>
      <c r="C1111" s="281" t="s">
        <v>939</v>
      </c>
      <c r="D1111" s="281" t="s">
        <v>289</v>
      </c>
      <c r="E1111" s="282" t="s">
        <v>940</v>
      </c>
      <c r="F1111" s="283" t="s">
        <v>941</v>
      </c>
      <c r="G1111" s="284" t="s">
        <v>358</v>
      </c>
      <c r="H1111" s="285">
        <v>96.186000000000007</v>
      </c>
      <c r="I1111" s="286"/>
      <c r="J1111" s="287">
        <f>ROUND(I1111*H1111,2)</f>
        <v>0</v>
      </c>
      <c r="K1111" s="283" t="s">
        <v>164</v>
      </c>
      <c r="L1111" s="288"/>
      <c r="M1111" s="289" t="s">
        <v>1</v>
      </c>
      <c r="N1111" s="290" t="s">
        <v>40</v>
      </c>
      <c r="O1111" s="92"/>
      <c r="P1111" s="228">
        <f>O1111*H1111</f>
        <v>0</v>
      </c>
      <c r="Q1111" s="228">
        <v>0.00012</v>
      </c>
      <c r="R1111" s="228">
        <f>Q1111*H1111</f>
        <v>0.011542320000000002</v>
      </c>
      <c r="S1111" s="228">
        <v>0</v>
      </c>
      <c r="T1111" s="229">
        <f>S1111*H1111</f>
        <v>0</v>
      </c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R1111" s="230" t="s">
        <v>399</v>
      </c>
      <c r="AT1111" s="230" t="s">
        <v>289</v>
      </c>
      <c r="AU1111" s="230" t="s">
        <v>85</v>
      </c>
      <c r="AY1111" s="18" t="s">
        <v>156</v>
      </c>
      <c r="BE1111" s="231">
        <f>IF(N1111="základní",J1111,0)</f>
        <v>0</v>
      </c>
      <c r="BF1111" s="231">
        <f>IF(N1111="snížená",J1111,0)</f>
        <v>0</v>
      </c>
      <c r="BG1111" s="231">
        <f>IF(N1111="zákl. přenesená",J1111,0)</f>
        <v>0</v>
      </c>
      <c r="BH1111" s="231">
        <f>IF(N1111="sníž. přenesená",J1111,0)</f>
        <v>0</v>
      </c>
      <c r="BI1111" s="231">
        <f>IF(N1111="nulová",J1111,0)</f>
        <v>0</v>
      </c>
      <c r="BJ1111" s="18" t="s">
        <v>83</v>
      </c>
      <c r="BK1111" s="231">
        <f>ROUND(I1111*H1111,2)</f>
        <v>0</v>
      </c>
      <c r="BL1111" s="18" t="s">
        <v>209</v>
      </c>
      <c r="BM1111" s="230" t="s">
        <v>942</v>
      </c>
    </row>
    <row r="1112" s="14" customFormat="1">
      <c r="A1112" s="14"/>
      <c r="B1112" s="248"/>
      <c r="C1112" s="249"/>
      <c r="D1112" s="239" t="s">
        <v>170</v>
      </c>
      <c r="E1112" s="249"/>
      <c r="F1112" s="251" t="s">
        <v>943</v>
      </c>
      <c r="G1112" s="249"/>
      <c r="H1112" s="252">
        <v>96.186000000000007</v>
      </c>
      <c r="I1112" s="253"/>
      <c r="J1112" s="249"/>
      <c r="K1112" s="249"/>
      <c r="L1112" s="254"/>
      <c r="M1112" s="255"/>
      <c r="N1112" s="256"/>
      <c r="O1112" s="256"/>
      <c r="P1112" s="256"/>
      <c r="Q1112" s="256"/>
      <c r="R1112" s="256"/>
      <c r="S1112" s="256"/>
      <c r="T1112" s="257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58" t="s">
        <v>170</v>
      </c>
      <c r="AU1112" s="258" t="s">
        <v>85</v>
      </c>
      <c r="AV1112" s="14" t="s">
        <v>85</v>
      </c>
      <c r="AW1112" s="14" t="s">
        <v>4</v>
      </c>
      <c r="AX1112" s="14" t="s">
        <v>83</v>
      </c>
      <c r="AY1112" s="258" t="s">
        <v>156</v>
      </c>
    </row>
    <row r="1113" s="2" customFormat="1" ht="26.4" customHeight="1">
      <c r="A1113" s="39"/>
      <c r="B1113" s="40"/>
      <c r="C1113" s="219" t="s">
        <v>944</v>
      </c>
      <c r="D1113" s="219" t="s">
        <v>160</v>
      </c>
      <c r="E1113" s="220" t="s">
        <v>945</v>
      </c>
      <c r="F1113" s="221" t="s">
        <v>946</v>
      </c>
      <c r="G1113" s="222" t="s">
        <v>163</v>
      </c>
      <c r="H1113" s="223">
        <v>100</v>
      </c>
      <c r="I1113" s="224"/>
      <c r="J1113" s="225">
        <f>ROUND(I1113*H1113,2)</f>
        <v>0</v>
      </c>
      <c r="K1113" s="221" t="s">
        <v>164</v>
      </c>
      <c r="L1113" s="45"/>
      <c r="M1113" s="226" t="s">
        <v>1</v>
      </c>
      <c r="N1113" s="227" t="s">
        <v>40</v>
      </c>
      <c r="O1113" s="92"/>
      <c r="P1113" s="228">
        <f>O1113*H1113</f>
        <v>0</v>
      </c>
      <c r="Q1113" s="228">
        <v>0</v>
      </c>
      <c r="R1113" s="228">
        <f>Q1113*H1113</f>
        <v>0</v>
      </c>
      <c r="S1113" s="228">
        <v>0</v>
      </c>
      <c r="T1113" s="229">
        <f>S1113*H1113</f>
        <v>0</v>
      </c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/>
      <c r="AE1113" s="39"/>
      <c r="AR1113" s="230" t="s">
        <v>209</v>
      </c>
      <c r="AT1113" s="230" t="s">
        <v>160</v>
      </c>
      <c r="AU1113" s="230" t="s">
        <v>85</v>
      </c>
      <c r="AY1113" s="18" t="s">
        <v>156</v>
      </c>
      <c r="BE1113" s="231">
        <f>IF(N1113="základní",J1113,0)</f>
        <v>0</v>
      </c>
      <c r="BF1113" s="231">
        <f>IF(N1113="snížená",J1113,0)</f>
        <v>0</v>
      </c>
      <c r="BG1113" s="231">
        <f>IF(N1113="zákl. přenesená",J1113,0)</f>
        <v>0</v>
      </c>
      <c r="BH1113" s="231">
        <f>IF(N1113="sníž. přenesená",J1113,0)</f>
        <v>0</v>
      </c>
      <c r="BI1113" s="231">
        <f>IF(N1113="nulová",J1113,0)</f>
        <v>0</v>
      </c>
      <c r="BJ1113" s="18" t="s">
        <v>83</v>
      </c>
      <c r="BK1113" s="231">
        <f>ROUND(I1113*H1113,2)</f>
        <v>0</v>
      </c>
      <c r="BL1113" s="18" t="s">
        <v>209</v>
      </c>
      <c r="BM1113" s="230" t="s">
        <v>947</v>
      </c>
    </row>
    <row r="1114" s="2" customFormat="1">
      <c r="A1114" s="39"/>
      <c r="B1114" s="40"/>
      <c r="C1114" s="41"/>
      <c r="D1114" s="232" t="s">
        <v>168</v>
      </c>
      <c r="E1114" s="41"/>
      <c r="F1114" s="233" t="s">
        <v>948</v>
      </c>
      <c r="G1114" s="41"/>
      <c r="H1114" s="41"/>
      <c r="I1114" s="234"/>
      <c r="J1114" s="41"/>
      <c r="K1114" s="41"/>
      <c r="L1114" s="45"/>
      <c r="M1114" s="235"/>
      <c r="N1114" s="236"/>
      <c r="O1114" s="92"/>
      <c r="P1114" s="92"/>
      <c r="Q1114" s="92"/>
      <c r="R1114" s="92"/>
      <c r="S1114" s="92"/>
      <c r="T1114" s="93"/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T1114" s="18" t="s">
        <v>168</v>
      </c>
      <c r="AU1114" s="18" t="s">
        <v>85</v>
      </c>
    </row>
    <row r="1115" s="13" customFormat="1">
      <c r="A1115" s="13"/>
      <c r="B1115" s="237"/>
      <c r="C1115" s="238"/>
      <c r="D1115" s="239" t="s">
        <v>170</v>
      </c>
      <c r="E1115" s="240" t="s">
        <v>1</v>
      </c>
      <c r="F1115" s="241" t="s">
        <v>171</v>
      </c>
      <c r="G1115" s="238"/>
      <c r="H1115" s="240" t="s">
        <v>1</v>
      </c>
      <c r="I1115" s="242"/>
      <c r="J1115" s="238"/>
      <c r="K1115" s="238"/>
      <c r="L1115" s="243"/>
      <c r="M1115" s="244"/>
      <c r="N1115" s="245"/>
      <c r="O1115" s="245"/>
      <c r="P1115" s="245"/>
      <c r="Q1115" s="245"/>
      <c r="R1115" s="245"/>
      <c r="S1115" s="245"/>
      <c r="T1115" s="246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7" t="s">
        <v>170</v>
      </c>
      <c r="AU1115" s="247" t="s">
        <v>85</v>
      </c>
      <c r="AV1115" s="13" t="s">
        <v>83</v>
      </c>
      <c r="AW1115" s="13" t="s">
        <v>31</v>
      </c>
      <c r="AX1115" s="13" t="s">
        <v>75</v>
      </c>
      <c r="AY1115" s="247" t="s">
        <v>156</v>
      </c>
    </row>
    <row r="1116" s="13" customFormat="1">
      <c r="A1116" s="13"/>
      <c r="B1116" s="237"/>
      <c r="C1116" s="238"/>
      <c r="D1116" s="239" t="s">
        <v>170</v>
      </c>
      <c r="E1116" s="240" t="s">
        <v>1</v>
      </c>
      <c r="F1116" s="241" t="s">
        <v>172</v>
      </c>
      <c r="G1116" s="238"/>
      <c r="H1116" s="240" t="s">
        <v>1</v>
      </c>
      <c r="I1116" s="242"/>
      <c r="J1116" s="238"/>
      <c r="K1116" s="238"/>
      <c r="L1116" s="243"/>
      <c r="M1116" s="244"/>
      <c r="N1116" s="245"/>
      <c r="O1116" s="245"/>
      <c r="P1116" s="245"/>
      <c r="Q1116" s="245"/>
      <c r="R1116" s="245"/>
      <c r="S1116" s="245"/>
      <c r="T1116" s="246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47" t="s">
        <v>170</v>
      </c>
      <c r="AU1116" s="247" t="s">
        <v>85</v>
      </c>
      <c r="AV1116" s="13" t="s">
        <v>83</v>
      </c>
      <c r="AW1116" s="13" t="s">
        <v>31</v>
      </c>
      <c r="AX1116" s="13" t="s">
        <v>75</v>
      </c>
      <c r="AY1116" s="247" t="s">
        <v>156</v>
      </c>
    </row>
    <row r="1117" s="13" customFormat="1">
      <c r="A1117" s="13"/>
      <c r="B1117" s="237"/>
      <c r="C1117" s="238"/>
      <c r="D1117" s="239" t="s">
        <v>170</v>
      </c>
      <c r="E1117" s="240" t="s">
        <v>1</v>
      </c>
      <c r="F1117" s="241" t="s">
        <v>173</v>
      </c>
      <c r="G1117" s="238"/>
      <c r="H1117" s="240" t="s">
        <v>1</v>
      </c>
      <c r="I1117" s="242"/>
      <c r="J1117" s="238"/>
      <c r="K1117" s="238"/>
      <c r="L1117" s="243"/>
      <c r="M1117" s="244"/>
      <c r="N1117" s="245"/>
      <c r="O1117" s="245"/>
      <c r="P1117" s="245"/>
      <c r="Q1117" s="245"/>
      <c r="R1117" s="245"/>
      <c r="S1117" s="245"/>
      <c r="T1117" s="246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7" t="s">
        <v>170</v>
      </c>
      <c r="AU1117" s="247" t="s">
        <v>85</v>
      </c>
      <c r="AV1117" s="13" t="s">
        <v>83</v>
      </c>
      <c r="AW1117" s="13" t="s">
        <v>31</v>
      </c>
      <c r="AX1117" s="13" t="s">
        <v>75</v>
      </c>
      <c r="AY1117" s="247" t="s">
        <v>156</v>
      </c>
    </row>
    <row r="1118" s="13" customFormat="1">
      <c r="A1118" s="13"/>
      <c r="B1118" s="237"/>
      <c r="C1118" s="238"/>
      <c r="D1118" s="239" t="s">
        <v>170</v>
      </c>
      <c r="E1118" s="240" t="s">
        <v>1</v>
      </c>
      <c r="F1118" s="241" t="s">
        <v>909</v>
      </c>
      <c r="G1118" s="238"/>
      <c r="H1118" s="240" t="s">
        <v>1</v>
      </c>
      <c r="I1118" s="242"/>
      <c r="J1118" s="238"/>
      <c r="K1118" s="238"/>
      <c r="L1118" s="243"/>
      <c r="M1118" s="244"/>
      <c r="N1118" s="245"/>
      <c r="O1118" s="245"/>
      <c r="P1118" s="245"/>
      <c r="Q1118" s="245"/>
      <c r="R1118" s="245"/>
      <c r="S1118" s="245"/>
      <c r="T1118" s="246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47" t="s">
        <v>170</v>
      </c>
      <c r="AU1118" s="247" t="s">
        <v>85</v>
      </c>
      <c r="AV1118" s="13" t="s">
        <v>83</v>
      </c>
      <c r="AW1118" s="13" t="s">
        <v>31</v>
      </c>
      <c r="AX1118" s="13" t="s">
        <v>75</v>
      </c>
      <c r="AY1118" s="247" t="s">
        <v>156</v>
      </c>
    </row>
    <row r="1119" s="13" customFormat="1">
      <c r="A1119" s="13"/>
      <c r="B1119" s="237"/>
      <c r="C1119" s="238"/>
      <c r="D1119" s="239" t="s">
        <v>170</v>
      </c>
      <c r="E1119" s="240" t="s">
        <v>1</v>
      </c>
      <c r="F1119" s="241" t="s">
        <v>173</v>
      </c>
      <c r="G1119" s="238"/>
      <c r="H1119" s="240" t="s">
        <v>1</v>
      </c>
      <c r="I1119" s="242"/>
      <c r="J1119" s="238"/>
      <c r="K1119" s="238"/>
      <c r="L1119" s="243"/>
      <c r="M1119" s="244"/>
      <c r="N1119" s="245"/>
      <c r="O1119" s="245"/>
      <c r="P1119" s="245"/>
      <c r="Q1119" s="245"/>
      <c r="R1119" s="245"/>
      <c r="S1119" s="245"/>
      <c r="T1119" s="246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7" t="s">
        <v>170</v>
      </c>
      <c r="AU1119" s="247" t="s">
        <v>85</v>
      </c>
      <c r="AV1119" s="13" t="s">
        <v>83</v>
      </c>
      <c r="AW1119" s="13" t="s">
        <v>31</v>
      </c>
      <c r="AX1119" s="13" t="s">
        <v>75</v>
      </c>
      <c r="AY1119" s="247" t="s">
        <v>156</v>
      </c>
    </row>
    <row r="1120" s="14" customFormat="1">
      <c r="A1120" s="14"/>
      <c r="B1120" s="248"/>
      <c r="C1120" s="249"/>
      <c r="D1120" s="239" t="s">
        <v>170</v>
      </c>
      <c r="E1120" s="250" t="s">
        <v>1</v>
      </c>
      <c r="F1120" s="251" t="s">
        <v>949</v>
      </c>
      <c r="G1120" s="249"/>
      <c r="H1120" s="252">
        <v>100</v>
      </c>
      <c r="I1120" s="253"/>
      <c r="J1120" s="249"/>
      <c r="K1120" s="249"/>
      <c r="L1120" s="254"/>
      <c r="M1120" s="255"/>
      <c r="N1120" s="256"/>
      <c r="O1120" s="256"/>
      <c r="P1120" s="256"/>
      <c r="Q1120" s="256"/>
      <c r="R1120" s="256"/>
      <c r="S1120" s="256"/>
      <c r="T1120" s="257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58" t="s">
        <v>170</v>
      </c>
      <c r="AU1120" s="258" t="s">
        <v>85</v>
      </c>
      <c r="AV1120" s="14" t="s">
        <v>85</v>
      </c>
      <c r="AW1120" s="14" t="s">
        <v>31</v>
      </c>
      <c r="AX1120" s="14" t="s">
        <v>75</v>
      </c>
      <c r="AY1120" s="258" t="s">
        <v>156</v>
      </c>
    </row>
    <row r="1121" s="15" customFormat="1">
      <c r="A1121" s="15"/>
      <c r="B1121" s="259"/>
      <c r="C1121" s="260"/>
      <c r="D1121" s="239" t="s">
        <v>170</v>
      </c>
      <c r="E1121" s="261" t="s">
        <v>1</v>
      </c>
      <c r="F1121" s="262" t="s">
        <v>176</v>
      </c>
      <c r="G1121" s="260"/>
      <c r="H1121" s="263">
        <v>100</v>
      </c>
      <c r="I1121" s="264"/>
      <c r="J1121" s="260"/>
      <c r="K1121" s="260"/>
      <c r="L1121" s="265"/>
      <c r="M1121" s="266"/>
      <c r="N1121" s="267"/>
      <c r="O1121" s="267"/>
      <c r="P1121" s="267"/>
      <c r="Q1121" s="267"/>
      <c r="R1121" s="267"/>
      <c r="S1121" s="267"/>
      <c r="T1121" s="268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T1121" s="269" t="s">
        <v>170</v>
      </c>
      <c r="AU1121" s="269" t="s">
        <v>85</v>
      </c>
      <c r="AV1121" s="15" t="s">
        <v>165</v>
      </c>
      <c r="AW1121" s="15" t="s">
        <v>31</v>
      </c>
      <c r="AX1121" s="15" t="s">
        <v>83</v>
      </c>
      <c r="AY1121" s="269" t="s">
        <v>156</v>
      </c>
    </row>
    <row r="1122" s="2" customFormat="1" ht="16.5" customHeight="1">
      <c r="A1122" s="39"/>
      <c r="B1122" s="40"/>
      <c r="C1122" s="281" t="s">
        <v>950</v>
      </c>
      <c r="D1122" s="281" t="s">
        <v>289</v>
      </c>
      <c r="E1122" s="282" t="s">
        <v>951</v>
      </c>
      <c r="F1122" s="283" t="s">
        <v>952</v>
      </c>
      <c r="G1122" s="284" t="s">
        <v>163</v>
      </c>
      <c r="H1122" s="285">
        <v>105</v>
      </c>
      <c r="I1122" s="286"/>
      <c r="J1122" s="287">
        <f>ROUND(I1122*H1122,2)</f>
        <v>0</v>
      </c>
      <c r="K1122" s="283" t="s">
        <v>164</v>
      </c>
      <c r="L1122" s="288"/>
      <c r="M1122" s="289" t="s">
        <v>1</v>
      </c>
      <c r="N1122" s="290" t="s">
        <v>40</v>
      </c>
      <c r="O1122" s="92"/>
      <c r="P1122" s="228">
        <f>O1122*H1122</f>
        <v>0</v>
      </c>
      <c r="Q1122" s="228">
        <v>0.00050000000000000001</v>
      </c>
      <c r="R1122" s="228">
        <f>Q1122*H1122</f>
        <v>0.052499999999999998</v>
      </c>
      <c r="S1122" s="228">
        <v>0</v>
      </c>
      <c r="T1122" s="229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230" t="s">
        <v>399</v>
      </c>
      <c r="AT1122" s="230" t="s">
        <v>289</v>
      </c>
      <c r="AU1122" s="230" t="s">
        <v>85</v>
      </c>
      <c r="AY1122" s="18" t="s">
        <v>156</v>
      </c>
      <c r="BE1122" s="231">
        <f>IF(N1122="základní",J1122,0)</f>
        <v>0</v>
      </c>
      <c r="BF1122" s="231">
        <f>IF(N1122="snížená",J1122,0)</f>
        <v>0</v>
      </c>
      <c r="BG1122" s="231">
        <f>IF(N1122="zákl. přenesená",J1122,0)</f>
        <v>0</v>
      </c>
      <c r="BH1122" s="231">
        <f>IF(N1122="sníž. přenesená",J1122,0)</f>
        <v>0</v>
      </c>
      <c r="BI1122" s="231">
        <f>IF(N1122="nulová",J1122,0)</f>
        <v>0</v>
      </c>
      <c r="BJ1122" s="18" t="s">
        <v>83</v>
      </c>
      <c r="BK1122" s="231">
        <f>ROUND(I1122*H1122,2)</f>
        <v>0</v>
      </c>
      <c r="BL1122" s="18" t="s">
        <v>209</v>
      </c>
      <c r="BM1122" s="230" t="s">
        <v>953</v>
      </c>
    </row>
    <row r="1123" s="14" customFormat="1">
      <c r="A1123" s="14"/>
      <c r="B1123" s="248"/>
      <c r="C1123" s="249"/>
      <c r="D1123" s="239" t="s">
        <v>170</v>
      </c>
      <c r="E1123" s="249"/>
      <c r="F1123" s="251" t="s">
        <v>954</v>
      </c>
      <c r="G1123" s="249"/>
      <c r="H1123" s="252">
        <v>105</v>
      </c>
      <c r="I1123" s="253"/>
      <c r="J1123" s="249"/>
      <c r="K1123" s="249"/>
      <c r="L1123" s="254"/>
      <c r="M1123" s="255"/>
      <c r="N1123" s="256"/>
      <c r="O1123" s="256"/>
      <c r="P1123" s="256"/>
      <c r="Q1123" s="256"/>
      <c r="R1123" s="256"/>
      <c r="S1123" s="256"/>
      <c r="T1123" s="257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58" t="s">
        <v>170</v>
      </c>
      <c r="AU1123" s="258" t="s">
        <v>85</v>
      </c>
      <c r="AV1123" s="14" t="s">
        <v>85</v>
      </c>
      <c r="AW1123" s="14" t="s">
        <v>4</v>
      </c>
      <c r="AX1123" s="14" t="s">
        <v>83</v>
      </c>
      <c r="AY1123" s="258" t="s">
        <v>156</v>
      </c>
    </row>
    <row r="1124" s="2" customFormat="1" ht="36" customHeight="1">
      <c r="A1124" s="39"/>
      <c r="B1124" s="40"/>
      <c r="C1124" s="219" t="s">
        <v>955</v>
      </c>
      <c r="D1124" s="219" t="s">
        <v>160</v>
      </c>
      <c r="E1124" s="220" t="s">
        <v>956</v>
      </c>
      <c r="F1124" s="221" t="s">
        <v>957</v>
      </c>
      <c r="G1124" s="222" t="s">
        <v>259</v>
      </c>
      <c r="H1124" s="223">
        <v>1.141</v>
      </c>
      <c r="I1124" s="224"/>
      <c r="J1124" s="225">
        <f>ROUND(I1124*H1124,2)</f>
        <v>0</v>
      </c>
      <c r="K1124" s="221" t="s">
        <v>164</v>
      </c>
      <c r="L1124" s="45"/>
      <c r="M1124" s="226" t="s">
        <v>1</v>
      </c>
      <c r="N1124" s="227" t="s">
        <v>40</v>
      </c>
      <c r="O1124" s="92"/>
      <c r="P1124" s="228">
        <f>O1124*H1124</f>
        <v>0</v>
      </c>
      <c r="Q1124" s="228">
        <v>0</v>
      </c>
      <c r="R1124" s="228">
        <f>Q1124*H1124</f>
        <v>0</v>
      </c>
      <c r="S1124" s="228">
        <v>0</v>
      </c>
      <c r="T1124" s="229">
        <f>S1124*H1124</f>
        <v>0</v>
      </c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R1124" s="230" t="s">
        <v>209</v>
      </c>
      <c r="AT1124" s="230" t="s">
        <v>160</v>
      </c>
      <c r="AU1124" s="230" t="s">
        <v>85</v>
      </c>
      <c r="AY1124" s="18" t="s">
        <v>156</v>
      </c>
      <c r="BE1124" s="231">
        <f>IF(N1124="základní",J1124,0)</f>
        <v>0</v>
      </c>
      <c r="BF1124" s="231">
        <f>IF(N1124="snížená",J1124,0)</f>
        <v>0</v>
      </c>
      <c r="BG1124" s="231">
        <f>IF(N1124="zákl. přenesená",J1124,0)</f>
        <v>0</v>
      </c>
      <c r="BH1124" s="231">
        <f>IF(N1124="sníž. přenesená",J1124,0)</f>
        <v>0</v>
      </c>
      <c r="BI1124" s="231">
        <f>IF(N1124="nulová",J1124,0)</f>
        <v>0</v>
      </c>
      <c r="BJ1124" s="18" t="s">
        <v>83</v>
      </c>
      <c r="BK1124" s="231">
        <f>ROUND(I1124*H1124,2)</f>
        <v>0</v>
      </c>
      <c r="BL1124" s="18" t="s">
        <v>209</v>
      </c>
      <c r="BM1124" s="230" t="s">
        <v>958</v>
      </c>
    </row>
    <row r="1125" s="2" customFormat="1">
      <c r="A1125" s="39"/>
      <c r="B1125" s="40"/>
      <c r="C1125" s="41"/>
      <c r="D1125" s="232" t="s">
        <v>168</v>
      </c>
      <c r="E1125" s="41"/>
      <c r="F1125" s="233" t="s">
        <v>959</v>
      </c>
      <c r="G1125" s="41"/>
      <c r="H1125" s="41"/>
      <c r="I1125" s="234"/>
      <c r="J1125" s="41"/>
      <c r="K1125" s="41"/>
      <c r="L1125" s="45"/>
      <c r="M1125" s="235"/>
      <c r="N1125" s="236"/>
      <c r="O1125" s="92"/>
      <c r="P1125" s="92"/>
      <c r="Q1125" s="92"/>
      <c r="R1125" s="92"/>
      <c r="S1125" s="92"/>
      <c r="T1125" s="93"/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T1125" s="18" t="s">
        <v>168</v>
      </c>
      <c r="AU1125" s="18" t="s">
        <v>85</v>
      </c>
    </row>
    <row r="1126" s="12" customFormat="1" ht="22.8" customHeight="1">
      <c r="A1126" s="12"/>
      <c r="B1126" s="203"/>
      <c r="C1126" s="204"/>
      <c r="D1126" s="205" t="s">
        <v>74</v>
      </c>
      <c r="E1126" s="217" t="s">
        <v>960</v>
      </c>
      <c r="F1126" s="217" t="s">
        <v>961</v>
      </c>
      <c r="G1126" s="204"/>
      <c r="H1126" s="204"/>
      <c r="I1126" s="207"/>
      <c r="J1126" s="218">
        <f>BK1126</f>
        <v>0</v>
      </c>
      <c r="K1126" s="204"/>
      <c r="L1126" s="209"/>
      <c r="M1126" s="210"/>
      <c r="N1126" s="211"/>
      <c r="O1126" s="211"/>
      <c r="P1126" s="212">
        <f>SUM(P1127:P1137)</f>
        <v>0</v>
      </c>
      <c r="Q1126" s="211"/>
      <c r="R1126" s="212">
        <f>SUM(R1127:R1137)</f>
        <v>0.16743959999999999</v>
      </c>
      <c r="S1126" s="211"/>
      <c r="T1126" s="213">
        <f>SUM(T1127:T1137)</f>
        <v>0</v>
      </c>
      <c r="U1126" s="12"/>
      <c r="V1126" s="12"/>
      <c r="W1126" s="12"/>
      <c r="X1126" s="12"/>
      <c r="Y1126" s="12"/>
      <c r="Z1126" s="12"/>
      <c r="AA1126" s="12"/>
      <c r="AB1126" s="12"/>
      <c r="AC1126" s="12"/>
      <c r="AD1126" s="12"/>
      <c r="AE1126" s="12"/>
      <c r="AR1126" s="214" t="s">
        <v>85</v>
      </c>
      <c r="AT1126" s="215" t="s">
        <v>74</v>
      </c>
      <c r="AU1126" s="215" t="s">
        <v>83</v>
      </c>
      <c r="AY1126" s="214" t="s">
        <v>156</v>
      </c>
      <c r="BK1126" s="216">
        <f>SUM(BK1127:BK1137)</f>
        <v>0</v>
      </c>
    </row>
    <row r="1127" s="2" customFormat="1" ht="40.8" customHeight="1">
      <c r="A1127" s="39"/>
      <c r="B1127" s="40"/>
      <c r="C1127" s="219" t="s">
        <v>962</v>
      </c>
      <c r="D1127" s="219" t="s">
        <v>160</v>
      </c>
      <c r="E1127" s="220" t="s">
        <v>963</v>
      </c>
      <c r="F1127" s="221" t="s">
        <v>964</v>
      </c>
      <c r="G1127" s="222" t="s">
        <v>358</v>
      </c>
      <c r="H1127" s="223">
        <v>186.04400000000001</v>
      </c>
      <c r="I1127" s="224"/>
      <c r="J1127" s="225">
        <f>ROUND(I1127*H1127,2)</f>
        <v>0</v>
      </c>
      <c r="K1127" s="221" t="s">
        <v>1</v>
      </c>
      <c r="L1127" s="45"/>
      <c r="M1127" s="226" t="s">
        <v>1</v>
      </c>
      <c r="N1127" s="227" t="s">
        <v>40</v>
      </c>
      <c r="O1127" s="92"/>
      <c r="P1127" s="228">
        <f>O1127*H1127</f>
        <v>0</v>
      </c>
      <c r="Q1127" s="228">
        <v>0.00089999999999999998</v>
      </c>
      <c r="R1127" s="228">
        <f>Q1127*H1127</f>
        <v>0.16743959999999999</v>
      </c>
      <c r="S1127" s="228">
        <v>0</v>
      </c>
      <c r="T1127" s="229">
        <f>S1127*H1127</f>
        <v>0</v>
      </c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/>
      <c r="AE1127" s="39"/>
      <c r="AR1127" s="230" t="s">
        <v>165</v>
      </c>
      <c r="AT1127" s="230" t="s">
        <v>160</v>
      </c>
      <c r="AU1127" s="230" t="s">
        <v>85</v>
      </c>
      <c r="AY1127" s="18" t="s">
        <v>156</v>
      </c>
      <c r="BE1127" s="231">
        <f>IF(N1127="základní",J1127,0)</f>
        <v>0</v>
      </c>
      <c r="BF1127" s="231">
        <f>IF(N1127="snížená",J1127,0)</f>
        <v>0</v>
      </c>
      <c r="BG1127" s="231">
        <f>IF(N1127="zákl. přenesená",J1127,0)</f>
        <v>0</v>
      </c>
      <c r="BH1127" s="231">
        <f>IF(N1127="sníž. přenesená",J1127,0)</f>
        <v>0</v>
      </c>
      <c r="BI1127" s="231">
        <f>IF(N1127="nulová",J1127,0)</f>
        <v>0</v>
      </c>
      <c r="BJ1127" s="18" t="s">
        <v>83</v>
      </c>
      <c r="BK1127" s="231">
        <f>ROUND(I1127*H1127,2)</f>
        <v>0</v>
      </c>
      <c r="BL1127" s="18" t="s">
        <v>165</v>
      </c>
      <c r="BM1127" s="230" t="s">
        <v>965</v>
      </c>
    </row>
    <row r="1128" s="13" customFormat="1">
      <c r="A1128" s="13"/>
      <c r="B1128" s="237"/>
      <c r="C1128" s="238"/>
      <c r="D1128" s="239" t="s">
        <v>170</v>
      </c>
      <c r="E1128" s="240" t="s">
        <v>1</v>
      </c>
      <c r="F1128" s="241" t="s">
        <v>171</v>
      </c>
      <c r="G1128" s="238"/>
      <c r="H1128" s="240" t="s">
        <v>1</v>
      </c>
      <c r="I1128" s="242"/>
      <c r="J1128" s="238"/>
      <c r="K1128" s="238"/>
      <c r="L1128" s="243"/>
      <c r="M1128" s="244"/>
      <c r="N1128" s="245"/>
      <c r="O1128" s="245"/>
      <c r="P1128" s="245"/>
      <c r="Q1128" s="245"/>
      <c r="R1128" s="245"/>
      <c r="S1128" s="245"/>
      <c r="T1128" s="246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7" t="s">
        <v>170</v>
      </c>
      <c r="AU1128" s="247" t="s">
        <v>85</v>
      </c>
      <c r="AV1128" s="13" t="s">
        <v>83</v>
      </c>
      <c r="AW1128" s="13" t="s">
        <v>31</v>
      </c>
      <c r="AX1128" s="13" t="s">
        <v>75</v>
      </c>
      <c r="AY1128" s="247" t="s">
        <v>156</v>
      </c>
    </row>
    <row r="1129" s="13" customFormat="1">
      <c r="A1129" s="13"/>
      <c r="B1129" s="237"/>
      <c r="C1129" s="238"/>
      <c r="D1129" s="239" t="s">
        <v>170</v>
      </c>
      <c r="E1129" s="240" t="s">
        <v>1</v>
      </c>
      <c r="F1129" s="241" t="s">
        <v>172</v>
      </c>
      <c r="G1129" s="238"/>
      <c r="H1129" s="240" t="s">
        <v>1</v>
      </c>
      <c r="I1129" s="242"/>
      <c r="J1129" s="238"/>
      <c r="K1129" s="238"/>
      <c r="L1129" s="243"/>
      <c r="M1129" s="244"/>
      <c r="N1129" s="245"/>
      <c r="O1129" s="245"/>
      <c r="P1129" s="245"/>
      <c r="Q1129" s="245"/>
      <c r="R1129" s="245"/>
      <c r="S1129" s="245"/>
      <c r="T1129" s="246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7" t="s">
        <v>170</v>
      </c>
      <c r="AU1129" s="247" t="s">
        <v>85</v>
      </c>
      <c r="AV1129" s="13" t="s">
        <v>83</v>
      </c>
      <c r="AW1129" s="13" t="s">
        <v>31</v>
      </c>
      <c r="AX1129" s="13" t="s">
        <v>75</v>
      </c>
      <c r="AY1129" s="247" t="s">
        <v>156</v>
      </c>
    </row>
    <row r="1130" s="13" customFormat="1">
      <c r="A1130" s="13"/>
      <c r="B1130" s="237"/>
      <c r="C1130" s="238"/>
      <c r="D1130" s="239" t="s">
        <v>170</v>
      </c>
      <c r="E1130" s="240" t="s">
        <v>1</v>
      </c>
      <c r="F1130" s="241" t="s">
        <v>173</v>
      </c>
      <c r="G1130" s="238"/>
      <c r="H1130" s="240" t="s">
        <v>1</v>
      </c>
      <c r="I1130" s="242"/>
      <c r="J1130" s="238"/>
      <c r="K1130" s="238"/>
      <c r="L1130" s="243"/>
      <c r="M1130" s="244"/>
      <c r="N1130" s="245"/>
      <c r="O1130" s="245"/>
      <c r="P1130" s="245"/>
      <c r="Q1130" s="245"/>
      <c r="R1130" s="245"/>
      <c r="S1130" s="245"/>
      <c r="T1130" s="246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7" t="s">
        <v>170</v>
      </c>
      <c r="AU1130" s="247" t="s">
        <v>85</v>
      </c>
      <c r="AV1130" s="13" t="s">
        <v>83</v>
      </c>
      <c r="AW1130" s="13" t="s">
        <v>31</v>
      </c>
      <c r="AX1130" s="13" t="s">
        <v>75</v>
      </c>
      <c r="AY1130" s="247" t="s">
        <v>156</v>
      </c>
    </row>
    <row r="1131" s="13" customFormat="1">
      <c r="A1131" s="13"/>
      <c r="B1131" s="237"/>
      <c r="C1131" s="238"/>
      <c r="D1131" s="239" t="s">
        <v>170</v>
      </c>
      <c r="E1131" s="240" t="s">
        <v>1</v>
      </c>
      <c r="F1131" s="241" t="s">
        <v>604</v>
      </c>
      <c r="G1131" s="238"/>
      <c r="H1131" s="240" t="s">
        <v>1</v>
      </c>
      <c r="I1131" s="242"/>
      <c r="J1131" s="238"/>
      <c r="K1131" s="238"/>
      <c r="L1131" s="243"/>
      <c r="M1131" s="244"/>
      <c r="N1131" s="245"/>
      <c r="O1131" s="245"/>
      <c r="P1131" s="245"/>
      <c r="Q1131" s="245"/>
      <c r="R1131" s="245"/>
      <c r="S1131" s="245"/>
      <c r="T1131" s="246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7" t="s">
        <v>170</v>
      </c>
      <c r="AU1131" s="247" t="s">
        <v>85</v>
      </c>
      <c r="AV1131" s="13" t="s">
        <v>83</v>
      </c>
      <c r="AW1131" s="13" t="s">
        <v>31</v>
      </c>
      <c r="AX1131" s="13" t="s">
        <v>75</v>
      </c>
      <c r="AY1131" s="247" t="s">
        <v>156</v>
      </c>
    </row>
    <row r="1132" s="14" customFormat="1">
      <c r="A1132" s="14"/>
      <c r="B1132" s="248"/>
      <c r="C1132" s="249"/>
      <c r="D1132" s="239" t="s">
        <v>170</v>
      </c>
      <c r="E1132" s="250" t="s">
        <v>1</v>
      </c>
      <c r="F1132" s="251" t="s">
        <v>381</v>
      </c>
      <c r="G1132" s="249"/>
      <c r="H1132" s="252">
        <v>69.5</v>
      </c>
      <c r="I1132" s="253"/>
      <c r="J1132" s="249"/>
      <c r="K1132" s="249"/>
      <c r="L1132" s="254"/>
      <c r="M1132" s="255"/>
      <c r="N1132" s="256"/>
      <c r="O1132" s="256"/>
      <c r="P1132" s="256"/>
      <c r="Q1132" s="256"/>
      <c r="R1132" s="256"/>
      <c r="S1132" s="256"/>
      <c r="T1132" s="257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58" t="s">
        <v>170</v>
      </c>
      <c r="AU1132" s="258" t="s">
        <v>85</v>
      </c>
      <c r="AV1132" s="14" t="s">
        <v>85</v>
      </c>
      <c r="AW1132" s="14" t="s">
        <v>31</v>
      </c>
      <c r="AX1132" s="14" t="s">
        <v>75</v>
      </c>
      <c r="AY1132" s="258" t="s">
        <v>156</v>
      </c>
    </row>
    <row r="1133" s="14" customFormat="1">
      <c r="A1133" s="14"/>
      <c r="B1133" s="248"/>
      <c r="C1133" s="249"/>
      <c r="D1133" s="239" t="s">
        <v>170</v>
      </c>
      <c r="E1133" s="250" t="s">
        <v>1</v>
      </c>
      <c r="F1133" s="251" t="s">
        <v>613</v>
      </c>
      <c r="G1133" s="249"/>
      <c r="H1133" s="252">
        <v>69.5</v>
      </c>
      <c r="I1133" s="253"/>
      <c r="J1133" s="249"/>
      <c r="K1133" s="249"/>
      <c r="L1133" s="254"/>
      <c r="M1133" s="255"/>
      <c r="N1133" s="256"/>
      <c r="O1133" s="256"/>
      <c r="P1133" s="256"/>
      <c r="Q1133" s="256"/>
      <c r="R1133" s="256"/>
      <c r="S1133" s="256"/>
      <c r="T1133" s="257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8" t="s">
        <v>170</v>
      </c>
      <c r="AU1133" s="258" t="s">
        <v>85</v>
      </c>
      <c r="AV1133" s="14" t="s">
        <v>85</v>
      </c>
      <c r="AW1133" s="14" t="s">
        <v>31</v>
      </c>
      <c r="AX1133" s="14" t="s">
        <v>75</v>
      </c>
      <c r="AY1133" s="258" t="s">
        <v>156</v>
      </c>
    </row>
    <row r="1134" s="14" customFormat="1">
      <c r="A1134" s="14"/>
      <c r="B1134" s="248"/>
      <c r="C1134" s="249"/>
      <c r="D1134" s="239" t="s">
        <v>170</v>
      </c>
      <c r="E1134" s="250" t="s">
        <v>1</v>
      </c>
      <c r="F1134" s="251" t="s">
        <v>614</v>
      </c>
      <c r="G1134" s="249"/>
      <c r="H1134" s="252">
        <v>47.043999999999997</v>
      </c>
      <c r="I1134" s="253"/>
      <c r="J1134" s="249"/>
      <c r="K1134" s="249"/>
      <c r="L1134" s="254"/>
      <c r="M1134" s="255"/>
      <c r="N1134" s="256"/>
      <c r="O1134" s="256"/>
      <c r="P1134" s="256"/>
      <c r="Q1134" s="256"/>
      <c r="R1134" s="256"/>
      <c r="S1134" s="256"/>
      <c r="T1134" s="257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58" t="s">
        <v>170</v>
      </c>
      <c r="AU1134" s="258" t="s">
        <v>85</v>
      </c>
      <c r="AV1134" s="14" t="s">
        <v>85</v>
      </c>
      <c r="AW1134" s="14" t="s">
        <v>31</v>
      </c>
      <c r="AX1134" s="14" t="s">
        <v>75</v>
      </c>
      <c r="AY1134" s="258" t="s">
        <v>156</v>
      </c>
    </row>
    <row r="1135" s="15" customFormat="1">
      <c r="A1135" s="15"/>
      <c r="B1135" s="259"/>
      <c r="C1135" s="260"/>
      <c r="D1135" s="239" t="s">
        <v>170</v>
      </c>
      <c r="E1135" s="261" t="s">
        <v>1</v>
      </c>
      <c r="F1135" s="262" t="s">
        <v>176</v>
      </c>
      <c r="G1135" s="260"/>
      <c r="H1135" s="263">
        <v>186.04400000000001</v>
      </c>
      <c r="I1135" s="264"/>
      <c r="J1135" s="260"/>
      <c r="K1135" s="260"/>
      <c r="L1135" s="265"/>
      <c r="M1135" s="266"/>
      <c r="N1135" s="267"/>
      <c r="O1135" s="267"/>
      <c r="P1135" s="267"/>
      <c r="Q1135" s="267"/>
      <c r="R1135" s="267"/>
      <c r="S1135" s="267"/>
      <c r="T1135" s="268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T1135" s="269" t="s">
        <v>170</v>
      </c>
      <c r="AU1135" s="269" t="s">
        <v>85</v>
      </c>
      <c r="AV1135" s="15" t="s">
        <v>165</v>
      </c>
      <c r="AW1135" s="15" t="s">
        <v>31</v>
      </c>
      <c r="AX1135" s="15" t="s">
        <v>83</v>
      </c>
      <c r="AY1135" s="269" t="s">
        <v>156</v>
      </c>
    </row>
    <row r="1136" s="2" customFormat="1" ht="26.4" customHeight="1">
      <c r="A1136" s="39"/>
      <c r="B1136" s="40"/>
      <c r="C1136" s="219" t="s">
        <v>966</v>
      </c>
      <c r="D1136" s="219" t="s">
        <v>160</v>
      </c>
      <c r="E1136" s="220" t="s">
        <v>967</v>
      </c>
      <c r="F1136" s="221" t="s">
        <v>968</v>
      </c>
      <c r="G1136" s="222" t="s">
        <v>259</v>
      </c>
      <c r="H1136" s="223">
        <v>0.16700000000000001</v>
      </c>
      <c r="I1136" s="224"/>
      <c r="J1136" s="225">
        <f>ROUND(I1136*H1136,2)</f>
        <v>0</v>
      </c>
      <c r="K1136" s="221" t="s">
        <v>164</v>
      </c>
      <c r="L1136" s="45"/>
      <c r="M1136" s="226" t="s">
        <v>1</v>
      </c>
      <c r="N1136" s="227" t="s">
        <v>40</v>
      </c>
      <c r="O1136" s="92"/>
      <c r="P1136" s="228">
        <f>O1136*H1136</f>
        <v>0</v>
      </c>
      <c r="Q1136" s="228">
        <v>0</v>
      </c>
      <c r="R1136" s="228">
        <f>Q1136*H1136</f>
        <v>0</v>
      </c>
      <c r="S1136" s="228">
        <v>0</v>
      </c>
      <c r="T1136" s="229">
        <f>S1136*H1136</f>
        <v>0</v>
      </c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R1136" s="230" t="s">
        <v>209</v>
      </c>
      <c r="AT1136" s="230" t="s">
        <v>160</v>
      </c>
      <c r="AU1136" s="230" t="s">
        <v>85</v>
      </c>
      <c r="AY1136" s="18" t="s">
        <v>156</v>
      </c>
      <c r="BE1136" s="231">
        <f>IF(N1136="základní",J1136,0)</f>
        <v>0</v>
      </c>
      <c r="BF1136" s="231">
        <f>IF(N1136="snížená",J1136,0)</f>
        <v>0</v>
      </c>
      <c r="BG1136" s="231">
        <f>IF(N1136="zákl. přenesená",J1136,0)</f>
        <v>0</v>
      </c>
      <c r="BH1136" s="231">
        <f>IF(N1136="sníž. přenesená",J1136,0)</f>
        <v>0</v>
      </c>
      <c r="BI1136" s="231">
        <f>IF(N1136="nulová",J1136,0)</f>
        <v>0</v>
      </c>
      <c r="BJ1136" s="18" t="s">
        <v>83</v>
      </c>
      <c r="BK1136" s="231">
        <f>ROUND(I1136*H1136,2)</f>
        <v>0</v>
      </c>
      <c r="BL1136" s="18" t="s">
        <v>209</v>
      </c>
      <c r="BM1136" s="230" t="s">
        <v>969</v>
      </c>
    </row>
    <row r="1137" s="2" customFormat="1">
      <c r="A1137" s="39"/>
      <c r="B1137" s="40"/>
      <c r="C1137" s="41"/>
      <c r="D1137" s="232" t="s">
        <v>168</v>
      </c>
      <c r="E1137" s="41"/>
      <c r="F1137" s="233" t="s">
        <v>970</v>
      </c>
      <c r="G1137" s="41"/>
      <c r="H1137" s="41"/>
      <c r="I1137" s="234"/>
      <c r="J1137" s="41"/>
      <c r="K1137" s="41"/>
      <c r="L1137" s="45"/>
      <c r="M1137" s="235"/>
      <c r="N1137" s="236"/>
      <c r="O1137" s="92"/>
      <c r="P1137" s="92"/>
      <c r="Q1137" s="92"/>
      <c r="R1137" s="92"/>
      <c r="S1137" s="92"/>
      <c r="T1137" s="93"/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T1137" s="18" t="s">
        <v>168</v>
      </c>
      <c r="AU1137" s="18" t="s">
        <v>85</v>
      </c>
    </row>
    <row r="1138" s="12" customFormat="1" ht="22.8" customHeight="1">
      <c r="A1138" s="12"/>
      <c r="B1138" s="203"/>
      <c r="C1138" s="204"/>
      <c r="D1138" s="205" t="s">
        <v>74</v>
      </c>
      <c r="E1138" s="217" t="s">
        <v>971</v>
      </c>
      <c r="F1138" s="217" t="s">
        <v>972</v>
      </c>
      <c r="G1138" s="204"/>
      <c r="H1138" s="204"/>
      <c r="I1138" s="207"/>
      <c r="J1138" s="218">
        <f>BK1138</f>
        <v>0</v>
      </c>
      <c r="K1138" s="204"/>
      <c r="L1138" s="209"/>
      <c r="M1138" s="210"/>
      <c r="N1138" s="211"/>
      <c r="O1138" s="211"/>
      <c r="P1138" s="212">
        <f>SUM(P1139:P1172)</f>
        <v>0</v>
      </c>
      <c r="Q1138" s="211"/>
      <c r="R1138" s="212">
        <f>SUM(R1139:R1172)</f>
        <v>1.2673844000000001</v>
      </c>
      <c r="S1138" s="211"/>
      <c r="T1138" s="213">
        <f>SUM(T1139:T1172)</f>
        <v>0</v>
      </c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R1138" s="214" t="s">
        <v>85</v>
      </c>
      <c r="AT1138" s="215" t="s">
        <v>74</v>
      </c>
      <c r="AU1138" s="215" t="s">
        <v>83</v>
      </c>
      <c r="AY1138" s="214" t="s">
        <v>156</v>
      </c>
      <c r="BK1138" s="216">
        <f>SUM(BK1139:BK1172)</f>
        <v>0</v>
      </c>
    </row>
    <row r="1139" s="2" customFormat="1" ht="26.4" customHeight="1">
      <c r="A1139" s="39"/>
      <c r="B1139" s="40"/>
      <c r="C1139" s="219" t="s">
        <v>973</v>
      </c>
      <c r="D1139" s="219" t="s">
        <v>160</v>
      </c>
      <c r="E1139" s="220" t="s">
        <v>974</v>
      </c>
      <c r="F1139" s="221" t="s">
        <v>975</v>
      </c>
      <c r="G1139" s="222" t="s">
        <v>163</v>
      </c>
      <c r="H1139" s="223">
        <v>73.530000000000001</v>
      </c>
      <c r="I1139" s="224"/>
      <c r="J1139" s="225">
        <f>ROUND(I1139*H1139,2)</f>
        <v>0</v>
      </c>
      <c r="K1139" s="221" t="s">
        <v>164</v>
      </c>
      <c r="L1139" s="45"/>
      <c r="M1139" s="226" t="s">
        <v>1</v>
      </c>
      <c r="N1139" s="227" t="s">
        <v>40</v>
      </c>
      <c r="O1139" s="92"/>
      <c r="P1139" s="228">
        <f>O1139*H1139</f>
        <v>0</v>
      </c>
      <c r="Q1139" s="228">
        <v>0.0060000000000000001</v>
      </c>
      <c r="R1139" s="228">
        <f>Q1139*H1139</f>
        <v>0.44118000000000002</v>
      </c>
      <c r="S1139" s="228">
        <v>0</v>
      </c>
      <c r="T1139" s="229">
        <f>S1139*H1139</f>
        <v>0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30" t="s">
        <v>209</v>
      </c>
      <c r="AT1139" s="230" t="s">
        <v>160</v>
      </c>
      <c r="AU1139" s="230" t="s">
        <v>85</v>
      </c>
      <c r="AY1139" s="18" t="s">
        <v>156</v>
      </c>
      <c r="BE1139" s="231">
        <f>IF(N1139="základní",J1139,0)</f>
        <v>0</v>
      </c>
      <c r="BF1139" s="231">
        <f>IF(N1139="snížená",J1139,0)</f>
        <v>0</v>
      </c>
      <c r="BG1139" s="231">
        <f>IF(N1139="zákl. přenesená",J1139,0)</f>
        <v>0</v>
      </c>
      <c r="BH1139" s="231">
        <f>IF(N1139="sníž. přenesená",J1139,0)</f>
        <v>0</v>
      </c>
      <c r="BI1139" s="231">
        <f>IF(N1139="nulová",J1139,0)</f>
        <v>0</v>
      </c>
      <c r="BJ1139" s="18" t="s">
        <v>83</v>
      </c>
      <c r="BK1139" s="231">
        <f>ROUND(I1139*H1139,2)</f>
        <v>0</v>
      </c>
      <c r="BL1139" s="18" t="s">
        <v>209</v>
      </c>
      <c r="BM1139" s="230" t="s">
        <v>976</v>
      </c>
    </row>
    <row r="1140" s="2" customFormat="1">
      <c r="A1140" s="39"/>
      <c r="B1140" s="40"/>
      <c r="C1140" s="41"/>
      <c r="D1140" s="232" t="s">
        <v>168</v>
      </c>
      <c r="E1140" s="41"/>
      <c r="F1140" s="233" t="s">
        <v>977</v>
      </c>
      <c r="G1140" s="41"/>
      <c r="H1140" s="41"/>
      <c r="I1140" s="234"/>
      <c r="J1140" s="41"/>
      <c r="K1140" s="41"/>
      <c r="L1140" s="45"/>
      <c r="M1140" s="235"/>
      <c r="N1140" s="236"/>
      <c r="O1140" s="92"/>
      <c r="P1140" s="92"/>
      <c r="Q1140" s="92"/>
      <c r="R1140" s="92"/>
      <c r="S1140" s="92"/>
      <c r="T1140" s="93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T1140" s="18" t="s">
        <v>168</v>
      </c>
      <c r="AU1140" s="18" t="s">
        <v>85</v>
      </c>
    </row>
    <row r="1141" s="2" customFormat="1" ht="26.4" customHeight="1">
      <c r="A1141" s="39"/>
      <c r="B1141" s="40"/>
      <c r="C1141" s="281" t="s">
        <v>978</v>
      </c>
      <c r="D1141" s="281" t="s">
        <v>289</v>
      </c>
      <c r="E1141" s="282" t="s">
        <v>979</v>
      </c>
      <c r="F1141" s="283" t="s">
        <v>980</v>
      </c>
      <c r="G1141" s="284" t="s">
        <v>163</v>
      </c>
      <c r="H1141" s="285">
        <v>69.341999999999999</v>
      </c>
      <c r="I1141" s="286"/>
      <c r="J1141" s="287">
        <f>ROUND(I1141*H1141,2)</f>
        <v>0</v>
      </c>
      <c r="K1141" s="283" t="s">
        <v>164</v>
      </c>
      <c r="L1141" s="288"/>
      <c r="M1141" s="289" t="s">
        <v>1</v>
      </c>
      <c r="N1141" s="290" t="s">
        <v>40</v>
      </c>
      <c r="O1141" s="92"/>
      <c r="P1141" s="228">
        <f>O1141*H1141</f>
        <v>0</v>
      </c>
      <c r="Q1141" s="228">
        <v>0.0054000000000000003</v>
      </c>
      <c r="R1141" s="228">
        <f>Q1141*H1141</f>
        <v>0.37444680000000002</v>
      </c>
      <c r="S1141" s="228">
        <v>0</v>
      </c>
      <c r="T1141" s="229">
        <f>S1141*H1141</f>
        <v>0</v>
      </c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R1141" s="230" t="s">
        <v>399</v>
      </c>
      <c r="AT1141" s="230" t="s">
        <v>289</v>
      </c>
      <c r="AU1141" s="230" t="s">
        <v>85</v>
      </c>
      <c r="AY1141" s="18" t="s">
        <v>156</v>
      </c>
      <c r="BE1141" s="231">
        <f>IF(N1141="základní",J1141,0)</f>
        <v>0</v>
      </c>
      <c r="BF1141" s="231">
        <f>IF(N1141="snížená",J1141,0)</f>
        <v>0</v>
      </c>
      <c r="BG1141" s="231">
        <f>IF(N1141="zákl. přenesená",J1141,0)</f>
        <v>0</v>
      </c>
      <c r="BH1141" s="231">
        <f>IF(N1141="sníž. přenesená",J1141,0)</f>
        <v>0</v>
      </c>
      <c r="BI1141" s="231">
        <f>IF(N1141="nulová",J1141,0)</f>
        <v>0</v>
      </c>
      <c r="BJ1141" s="18" t="s">
        <v>83</v>
      </c>
      <c r="BK1141" s="231">
        <f>ROUND(I1141*H1141,2)</f>
        <v>0</v>
      </c>
      <c r="BL1141" s="18" t="s">
        <v>209</v>
      </c>
      <c r="BM1141" s="230" t="s">
        <v>981</v>
      </c>
    </row>
    <row r="1142" s="13" customFormat="1">
      <c r="A1142" s="13"/>
      <c r="B1142" s="237"/>
      <c r="C1142" s="238"/>
      <c r="D1142" s="239" t="s">
        <v>170</v>
      </c>
      <c r="E1142" s="240" t="s">
        <v>1</v>
      </c>
      <c r="F1142" s="241" t="s">
        <v>171</v>
      </c>
      <c r="G1142" s="238"/>
      <c r="H1142" s="240" t="s">
        <v>1</v>
      </c>
      <c r="I1142" s="242"/>
      <c r="J1142" s="238"/>
      <c r="K1142" s="238"/>
      <c r="L1142" s="243"/>
      <c r="M1142" s="244"/>
      <c r="N1142" s="245"/>
      <c r="O1142" s="245"/>
      <c r="P1142" s="245"/>
      <c r="Q1142" s="245"/>
      <c r="R1142" s="245"/>
      <c r="S1142" s="245"/>
      <c r="T1142" s="246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47" t="s">
        <v>170</v>
      </c>
      <c r="AU1142" s="247" t="s">
        <v>85</v>
      </c>
      <c r="AV1142" s="13" t="s">
        <v>83</v>
      </c>
      <c r="AW1142" s="13" t="s">
        <v>31</v>
      </c>
      <c r="AX1142" s="13" t="s">
        <v>75</v>
      </c>
      <c r="AY1142" s="247" t="s">
        <v>156</v>
      </c>
    </row>
    <row r="1143" s="13" customFormat="1">
      <c r="A1143" s="13"/>
      <c r="B1143" s="237"/>
      <c r="C1143" s="238"/>
      <c r="D1143" s="239" t="s">
        <v>170</v>
      </c>
      <c r="E1143" s="240" t="s">
        <v>1</v>
      </c>
      <c r="F1143" s="241" t="s">
        <v>172</v>
      </c>
      <c r="G1143" s="238"/>
      <c r="H1143" s="240" t="s">
        <v>1</v>
      </c>
      <c r="I1143" s="242"/>
      <c r="J1143" s="238"/>
      <c r="K1143" s="238"/>
      <c r="L1143" s="243"/>
      <c r="M1143" s="244"/>
      <c r="N1143" s="245"/>
      <c r="O1143" s="245"/>
      <c r="P1143" s="245"/>
      <c r="Q1143" s="245"/>
      <c r="R1143" s="245"/>
      <c r="S1143" s="245"/>
      <c r="T1143" s="246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47" t="s">
        <v>170</v>
      </c>
      <c r="AU1143" s="247" t="s">
        <v>85</v>
      </c>
      <c r="AV1143" s="13" t="s">
        <v>83</v>
      </c>
      <c r="AW1143" s="13" t="s">
        <v>31</v>
      </c>
      <c r="AX1143" s="13" t="s">
        <v>75</v>
      </c>
      <c r="AY1143" s="247" t="s">
        <v>156</v>
      </c>
    </row>
    <row r="1144" s="13" customFormat="1">
      <c r="A1144" s="13"/>
      <c r="B1144" s="237"/>
      <c r="C1144" s="238"/>
      <c r="D1144" s="239" t="s">
        <v>170</v>
      </c>
      <c r="E1144" s="240" t="s">
        <v>1</v>
      </c>
      <c r="F1144" s="241" t="s">
        <v>173</v>
      </c>
      <c r="G1144" s="238"/>
      <c r="H1144" s="240" t="s">
        <v>1</v>
      </c>
      <c r="I1144" s="242"/>
      <c r="J1144" s="238"/>
      <c r="K1144" s="238"/>
      <c r="L1144" s="243"/>
      <c r="M1144" s="244"/>
      <c r="N1144" s="245"/>
      <c r="O1144" s="245"/>
      <c r="P1144" s="245"/>
      <c r="Q1144" s="245"/>
      <c r="R1144" s="245"/>
      <c r="S1144" s="245"/>
      <c r="T1144" s="246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7" t="s">
        <v>170</v>
      </c>
      <c r="AU1144" s="247" t="s">
        <v>85</v>
      </c>
      <c r="AV1144" s="13" t="s">
        <v>83</v>
      </c>
      <c r="AW1144" s="13" t="s">
        <v>31</v>
      </c>
      <c r="AX1144" s="13" t="s">
        <v>75</v>
      </c>
      <c r="AY1144" s="247" t="s">
        <v>156</v>
      </c>
    </row>
    <row r="1145" s="13" customFormat="1">
      <c r="A1145" s="13"/>
      <c r="B1145" s="237"/>
      <c r="C1145" s="238"/>
      <c r="D1145" s="239" t="s">
        <v>170</v>
      </c>
      <c r="E1145" s="240" t="s">
        <v>1</v>
      </c>
      <c r="F1145" s="241" t="s">
        <v>909</v>
      </c>
      <c r="G1145" s="238"/>
      <c r="H1145" s="240" t="s">
        <v>1</v>
      </c>
      <c r="I1145" s="242"/>
      <c r="J1145" s="238"/>
      <c r="K1145" s="238"/>
      <c r="L1145" s="243"/>
      <c r="M1145" s="244"/>
      <c r="N1145" s="245"/>
      <c r="O1145" s="245"/>
      <c r="P1145" s="245"/>
      <c r="Q1145" s="245"/>
      <c r="R1145" s="245"/>
      <c r="S1145" s="245"/>
      <c r="T1145" s="246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7" t="s">
        <v>170</v>
      </c>
      <c r="AU1145" s="247" t="s">
        <v>85</v>
      </c>
      <c r="AV1145" s="13" t="s">
        <v>83</v>
      </c>
      <c r="AW1145" s="13" t="s">
        <v>31</v>
      </c>
      <c r="AX1145" s="13" t="s">
        <v>75</v>
      </c>
      <c r="AY1145" s="247" t="s">
        <v>156</v>
      </c>
    </row>
    <row r="1146" s="13" customFormat="1">
      <c r="A1146" s="13"/>
      <c r="B1146" s="237"/>
      <c r="C1146" s="238"/>
      <c r="D1146" s="239" t="s">
        <v>170</v>
      </c>
      <c r="E1146" s="240" t="s">
        <v>1</v>
      </c>
      <c r="F1146" s="241" t="s">
        <v>173</v>
      </c>
      <c r="G1146" s="238"/>
      <c r="H1146" s="240" t="s">
        <v>1</v>
      </c>
      <c r="I1146" s="242"/>
      <c r="J1146" s="238"/>
      <c r="K1146" s="238"/>
      <c r="L1146" s="243"/>
      <c r="M1146" s="244"/>
      <c r="N1146" s="245"/>
      <c r="O1146" s="245"/>
      <c r="P1146" s="245"/>
      <c r="Q1146" s="245"/>
      <c r="R1146" s="245"/>
      <c r="S1146" s="245"/>
      <c r="T1146" s="246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7" t="s">
        <v>170</v>
      </c>
      <c r="AU1146" s="247" t="s">
        <v>85</v>
      </c>
      <c r="AV1146" s="13" t="s">
        <v>83</v>
      </c>
      <c r="AW1146" s="13" t="s">
        <v>31</v>
      </c>
      <c r="AX1146" s="13" t="s">
        <v>75</v>
      </c>
      <c r="AY1146" s="247" t="s">
        <v>156</v>
      </c>
    </row>
    <row r="1147" s="14" customFormat="1">
      <c r="A1147" s="14"/>
      <c r="B1147" s="248"/>
      <c r="C1147" s="249"/>
      <c r="D1147" s="239" t="s">
        <v>170</v>
      </c>
      <c r="E1147" s="250" t="s">
        <v>1</v>
      </c>
      <c r="F1147" s="251" t="s">
        <v>982</v>
      </c>
      <c r="G1147" s="249"/>
      <c r="H1147" s="252">
        <v>63.909999999999997</v>
      </c>
      <c r="I1147" s="253"/>
      <c r="J1147" s="249"/>
      <c r="K1147" s="249"/>
      <c r="L1147" s="254"/>
      <c r="M1147" s="255"/>
      <c r="N1147" s="256"/>
      <c r="O1147" s="256"/>
      <c r="P1147" s="256"/>
      <c r="Q1147" s="256"/>
      <c r="R1147" s="256"/>
      <c r="S1147" s="256"/>
      <c r="T1147" s="257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58" t="s">
        <v>170</v>
      </c>
      <c r="AU1147" s="258" t="s">
        <v>85</v>
      </c>
      <c r="AV1147" s="14" t="s">
        <v>85</v>
      </c>
      <c r="AW1147" s="14" t="s">
        <v>31</v>
      </c>
      <c r="AX1147" s="14" t="s">
        <v>75</v>
      </c>
      <c r="AY1147" s="258" t="s">
        <v>156</v>
      </c>
    </row>
    <row r="1148" s="15" customFormat="1">
      <c r="A1148" s="15"/>
      <c r="B1148" s="259"/>
      <c r="C1148" s="260"/>
      <c r="D1148" s="239" t="s">
        <v>170</v>
      </c>
      <c r="E1148" s="261" t="s">
        <v>1</v>
      </c>
      <c r="F1148" s="262" t="s">
        <v>176</v>
      </c>
      <c r="G1148" s="260"/>
      <c r="H1148" s="263">
        <v>63.909999999999997</v>
      </c>
      <c r="I1148" s="264"/>
      <c r="J1148" s="260"/>
      <c r="K1148" s="260"/>
      <c r="L1148" s="265"/>
      <c r="M1148" s="266"/>
      <c r="N1148" s="267"/>
      <c r="O1148" s="267"/>
      <c r="P1148" s="267"/>
      <c r="Q1148" s="267"/>
      <c r="R1148" s="267"/>
      <c r="S1148" s="267"/>
      <c r="T1148" s="268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T1148" s="269" t="s">
        <v>170</v>
      </c>
      <c r="AU1148" s="269" t="s">
        <v>85</v>
      </c>
      <c r="AV1148" s="15" t="s">
        <v>165</v>
      </c>
      <c r="AW1148" s="15" t="s">
        <v>31</v>
      </c>
      <c r="AX1148" s="15" t="s">
        <v>83</v>
      </c>
      <c r="AY1148" s="269" t="s">
        <v>156</v>
      </c>
    </row>
    <row r="1149" s="14" customFormat="1">
      <c r="A1149" s="14"/>
      <c r="B1149" s="248"/>
      <c r="C1149" s="249"/>
      <c r="D1149" s="239" t="s">
        <v>170</v>
      </c>
      <c r="E1149" s="249"/>
      <c r="F1149" s="251" t="s">
        <v>983</v>
      </c>
      <c r="G1149" s="249"/>
      <c r="H1149" s="252">
        <v>69.341999999999999</v>
      </c>
      <c r="I1149" s="253"/>
      <c r="J1149" s="249"/>
      <c r="K1149" s="249"/>
      <c r="L1149" s="254"/>
      <c r="M1149" s="255"/>
      <c r="N1149" s="256"/>
      <c r="O1149" s="256"/>
      <c r="P1149" s="256"/>
      <c r="Q1149" s="256"/>
      <c r="R1149" s="256"/>
      <c r="S1149" s="256"/>
      <c r="T1149" s="257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8" t="s">
        <v>170</v>
      </c>
      <c r="AU1149" s="258" t="s">
        <v>85</v>
      </c>
      <c r="AV1149" s="14" t="s">
        <v>85</v>
      </c>
      <c r="AW1149" s="14" t="s">
        <v>4</v>
      </c>
      <c r="AX1149" s="14" t="s">
        <v>83</v>
      </c>
      <c r="AY1149" s="258" t="s">
        <v>156</v>
      </c>
    </row>
    <row r="1150" s="2" customFormat="1" ht="16.5" customHeight="1">
      <c r="A1150" s="39"/>
      <c r="B1150" s="40"/>
      <c r="C1150" s="281" t="s">
        <v>984</v>
      </c>
      <c r="D1150" s="281" t="s">
        <v>289</v>
      </c>
      <c r="E1150" s="282" t="s">
        <v>985</v>
      </c>
      <c r="F1150" s="283" t="s">
        <v>986</v>
      </c>
      <c r="G1150" s="284" t="s">
        <v>163</v>
      </c>
      <c r="H1150" s="285">
        <v>10.438000000000001</v>
      </c>
      <c r="I1150" s="286"/>
      <c r="J1150" s="287">
        <f>ROUND(I1150*H1150,2)</f>
        <v>0</v>
      </c>
      <c r="K1150" s="283" t="s">
        <v>164</v>
      </c>
      <c r="L1150" s="288"/>
      <c r="M1150" s="289" t="s">
        <v>1</v>
      </c>
      <c r="N1150" s="290" t="s">
        <v>40</v>
      </c>
      <c r="O1150" s="92"/>
      <c r="P1150" s="228">
        <f>O1150*H1150</f>
        <v>0</v>
      </c>
      <c r="Q1150" s="228">
        <v>0.0014</v>
      </c>
      <c r="R1150" s="228">
        <f>Q1150*H1150</f>
        <v>0.014613200000000002</v>
      </c>
      <c r="S1150" s="228">
        <v>0</v>
      </c>
      <c r="T1150" s="229">
        <f>S1150*H1150</f>
        <v>0</v>
      </c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R1150" s="230" t="s">
        <v>399</v>
      </c>
      <c r="AT1150" s="230" t="s">
        <v>289</v>
      </c>
      <c r="AU1150" s="230" t="s">
        <v>85</v>
      </c>
      <c r="AY1150" s="18" t="s">
        <v>156</v>
      </c>
      <c r="BE1150" s="231">
        <f>IF(N1150="základní",J1150,0)</f>
        <v>0</v>
      </c>
      <c r="BF1150" s="231">
        <f>IF(N1150="snížená",J1150,0)</f>
        <v>0</v>
      </c>
      <c r="BG1150" s="231">
        <f>IF(N1150="zákl. přenesená",J1150,0)</f>
        <v>0</v>
      </c>
      <c r="BH1150" s="231">
        <f>IF(N1150="sníž. přenesená",J1150,0)</f>
        <v>0</v>
      </c>
      <c r="BI1150" s="231">
        <f>IF(N1150="nulová",J1150,0)</f>
        <v>0</v>
      </c>
      <c r="BJ1150" s="18" t="s">
        <v>83</v>
      </c>
      <c r="BK1150" s="231">
        <f>ROUND(I1150*H1150,2)</f>
        <v>0</v>
      </c>
      <c r="BL1150" s="18" t="s">
        <v>209</v>
      </c>
      <c r="BM1150" s="230" t="s">
        <v>987</v>
      </c>
    </row>
    <row r="1151" s="13" customFormat="1">
      <c r="A1151" s="13"/>
      <c r="B1151" s="237"/>
      <c r="C1151" s="238"/>
      <c r="D1151" s="239" t="s">
        <v>170</v>
      </c>
      <c r="E1151" s="240" t="s">
        <v>1</v>
      </c>
      <c r="F1151" s="241" t="s">
        <v>171</v>
      </c>
      <c r="G1151" s="238"/>
      <c r="H1151" s="240" t="s">
        <v>1</v>
      </c>
      <c r="I1151" s="242"/>
      <c r="J1151" s="238"/>
      <c r="K1151" s="238"/>
      <c r="L1151" s="243"/>
      <c r="M1151" s="244"/>
      <c r="N1151" s="245"/>
      <c r="O1151" s="245"/>
      <c r="P1151" s="245"/>
      <c r="Q1151" s="245"/>
      <c r="R1151" s="245"/>
      <c r="S1151" s="245"/>
      <c r="T1151" s="246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7" t="s">
        <v>170</v>
      </c>
      <c r="AU1151" s="247" t="s">
        <v>85</v>
      </c>
      <c r="AV1151" s="13" t="s">
        <v>83</v>
      </c>
      <c r="AW1151" s="13" t="s">
        <v>31</v>
      </c>
      <c r="AX1151" s="13" t="s">
        <v>75</v>
      </c>
      <c r="AY1151" s="247" t="s">
        <v>156</v>
      </c>
    </row>
    <row r="1152" s="13" customFormat="1">
      <c r="A1152" s="13"/>
      <c r="B1152" s="237"/>
      <c r="C1152" s="238"/>
      <c r="D1152" s="239" t="s">
        <v>170</v>
      </c>
      <c r="E1152" s="240" t="s">
        <v>1</v>
      </c>
      <c r="F1152" s="241" t="s">
        <v>172</v>
      </c>
      <c r="G1152" s="238"/>
      <c r="H1152" s="240" t="s">
        <v>1</v>
      </c>
      <c r="I1152" s="242"/>
      <c r="J1152" s="238"/>
      <c r="K1152" s="238"/>
      <c r="L1152" s="243"/>
      <c r="M1152" s="244"/>
      <c r="N1152" s="245"/>
      <c r="O1152" s="245"/>
      <c r="P1152" s="245"/>
      <c r="Q1152" s="245"/>
      <c r="R1152" s="245"/>
      <c r="S1152" s="245"/>
      <c r="T1152" s="246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7" t="s">
        <v>170</v>
      </c>
      <c r="AU1152" s="247" t="s">
        <v>85</v>
      </c>
      <c r="AV1152" s="13" t="s">
        <v>83</v>
      </c>
      <c r="AW1152" s="13" t="s">
        <v>31</v>
      </c>
      <c r="AX1152" s="13" t="s">
        <v>75</v>
      </c>
      <c r="AY1152" s="247" t="s">
        <v>156</v>
      </c>
    </row>
    <row r="1153" s="13" customFormat="1">
      <c r="A1153" s="13"/>
      <c r="B1153" s="237"/>
      <c r="C1153" s="238"/>
      <c r="D1153" s="239" t="s">
        <v>170</v>
      </c>
      <c r="E1153" s="240" t="s">
        <v>1</v>
      </c>
      <c r="F1153" s="241" t="s">
        <v>173</v>
      </c>
      <c r="G1153" s="238"/>
      <c r="H1153" s="240" t="s">
        <v>1</v>
      </c>
      <c r="I1153" s="242"/>
      <c r="J1153" s="238"/>
      <c r="K1153" s="238"/>
      <c r="L1153" s="243"/>
      <c r="M1153" s="244"/>
      <c r="N1153" s="245"/>
      <c r="O1153" s="245"/>
      <c r="P1153" s="245"/>
      <c r="Q1153" s="245"/>
      <c r="R1153" s="245"/>
      <c r="S1153" s="245"/>
      <c r="T1153" s="246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47" t="s">
        <v>170</v>
      </c>
      <c r="AU1153" s="247" t="s">
        <v>85</v>
      </c>
      <c r="AV1153" s="13" t="s">
        <v>83</v>
      </c>
      <c r="AW1153" s="13" t="s">
        <v>31</v>
      </c>
      <c r="AX1153" s="13" t="s">
        <v>75</v>
      </c>
      <c r="AY1153" s="247" t="s">
        <v>156</v>
      </c>
    </row>
    <row r="1154" s="13" customFormat="1">
      <c r="A1154" s="13"/>
      <c r="B1154" s="237"/>
      <c r="C1154" s="238"/>
      <c r="D1154" s="239" t="s">
        <v>170</v>
      </c>
      <c r="E1154" s="240" t="s">
        <v>1</v>
      </c>
      <c r="F1154" s="241" t="s">
        <v>988</v>
      </c>
      <c r="G1154" s="238"/>
      <c r="H1154" s="240" t="s">
        <v>1</v>
      </c>
      <c r="I1154" s="242"/>
      <c r="J1154" s="238"/>
      <c r="K1154" s="238"/>
      <c r="L1154" s="243"/>
      <c r="M1154" s="244"/>
      <c r="N1154" s="245"/>
      <c r="O1154" s="245"/>
      <c r="P1154" s="245"/>
      <c r="Q1154" s="245"/>
      <c r="R1154" s="245"/>
      <c r="S1154" s="245"/>
      <c r="T1154" s="246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47" t="s">
        <v>170</v>
      </c>
      <c r="AU1154" s="247" t="s">
        <v>85</v>
      </c>
      <c r="AV1154" s="13" t="s">
        <v>83</v>
      </c>
      <c r="AW1154" s="13" t="s">
        <v>31</v>
      </c>
      <c r="AX1154" s="13" t="s">
        <v>75</v>
      </c>
      <c r="AY1154" s="247" t="s">
        <v>156</v>
      </c>
    </row>
    <row r="1155" s="13" customFormat="1">
      <c r="A1155" s="13"/>
      <c r="B1155" s="237"/>
      <c r="C1155" s="238"/>
      <c r="D1155" s="239" t="s">
        <v>170</v>
      </c>
      <c r="E1155" s="240" t="s">
        <v>1</v>
      </c>
      <c r="F1155" s="241" t="s">
        <v>989</v>
      </c>
      <c r="G1155" s="238"/>
      <c r="H1155" s="240" t="s">
        <v>1</v>
      </c>
      <c r="I1155" s="242"/>
      <c r="J1155" s="238"/>
      <c r="K1155" s="238"/>
      <c r="L1155" s="243"/>
      <c r="M1155" s="244"/>
      <c r="N1155" s="245"/>
      <c r="O1155" s="245"/>
      <c r="P1155" s="245"/>
      <c r="Q1155" s="245"/>
      <c r="R1155" s="245"/>
      <c r="S1155" s="245"/>
      <c r="T1155" s="246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7" t="s">
        <v>170</v>
      </c>
      <c r="AU1155" s="247" t="s">
        <v>85</v>
      </c>
      <c r="AV1155" s="13" t="s">
        <v>83</v>
      </c>
      <c r="AW1155" s="13" t="s">
        <v>31</v>
      </c>
      <c r="AX1155" s="13" t="s">
        <v>75</v>
      </c>
      <c r="AY1155" s="247" t="s">
        <v>156</v>
      </c>
    </row>
    <row r="1156" s="13" customFormat="1">
      <c r="A1156" s="13"/>
      <c r="B1156" s="237"/>
      <c r="C1156" s="238"/>
      <c r="D1156" s="239" t="s">
        <v>170</v>
      </c>
      <c r="E1156" s="240" t="s">
        <v>1</v>
      </c>
      <c r="F1156" s="241" t="s">
        <v>173</v>
      </c>
      <c r="G1156" s="238"/>
      <c r="H1156" s="240" t="s">
        <v>1</v>
      </c>
      <c r="I1156" s="242"/>
      <c r="J1156" s="238"/>
      <c r="K1156" s="238"/>
      <c r="L1156" s="243"/>
      <c r="M1156" s="244"/>
      <c r="N1156" s="245"/>
      <c r="O1156" s="245"/>
      <c r="P1156" s="245"/>
      <c r="Q1156" s="245"/>
      <c r="R1156" s="245"/>
      <c r="S1156" s="245"/>
      <c r="T1156" s="246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47" t="s">
        <v>170</v>
      </c>
      <c r="AU1156" s="247" t="s">
        <v>85</v>
      </c>
      <c r="AV1156" s="13" t="s">
        <v>83</v>
      </c>
      <c r="AW1156" s="13" t="s">
        <v>31</v>
      </c>
      <c r="AX1156" s="13" t="s">
        <v>75</v>
      </c>
      <c r="AY1156" s="247" t="s">
        <v>156</v>
      </c>
    </row>
    <row r="1157" s="14" customFormat="1">
      <c r="A1157" s="14"/>
      <c r="B1157" s="248"/>
      <c r="C1157" s="249"/>
      <c r="D1157" s="239" t="s">
        <v>170</v>
      </c>
      <c r="E1157" s="250" t="s">
        <v>1</v>
      </c>
      <c r="F1157" s="251" t="s">
        <v>990</v>
      </c>
      <c r="G1157" s="249"/>
      <c r="H1157" s="252">
        <v>9.6199999999999992</v>
      </c>
      <c r="I1157" s="253"/>
      <c r="J1157" s="249"/>
      <c r="K1157" s="249"/>
      <c r="L1157" s="254"/>
      <c r="M1157" s="255"/>
      <c r="N1157" s="256"/>
      <c r="O1157" s="256"/>
      <c r="P1157" s="256"/>
      <c r="Q1157" s="256"/>
      <c r="R1157" s="256"/>
      <c r="S1157" s="256"/>
      <c r="T1157" s="257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58" t="s">
        <v>170</v>
      </c>
      <c r="AU1157" s="258" t="s">
        <v>85</v>
      </c>
      <c r="AV1157" s="14" t="s">
        <v>85</v>
      </c>
      <c r="AW1157" s="14" t="s">
        <v>31</v>
      </c>
      <c r="AX1157" s="14" t="s">
        <v>75</v>
      </c>
      <c r="AY1157" s="258" t="s">
        <v>156</v>
      </c>
    </row>
    <row r="1158" s="15" customFormat="1">
      <c r="A1158" s="15"/>
      <c r="B1158" s="259"/>
      <c r="C1158" s="260"/>
      <c r="D1158" s="239" t="s">
        <v>170</v>
      </c>
      <c r="E1158" s="261" t="s">
        <v>1</v>
      </c>
      <c r="F1158" s="262" t="s">
        <v>176</v>
      </c>
      <c r="G1158" s="260"/>
      <c r="H1158" s="263">
        <v>9.6199999999999992</v>
      </c>
      <c r="I1158" s="264"/>
      <c r="J1158" s="260"/>
      <c r="K1158" s="260"/>
      <c r="L1158" s="265"/>
      <c r="M1158" s="266"/>
      <c r="N1158" s="267"/>
      <c r="O1158" s="267"/>
      <c r="P1158" s="267"/>
      <c r="Q1158" s="267"/>
      <c r="R1158" s="267"/>
      <c r="S1158" s="267"/>
      <c r="T1158" s="268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T1158" s="269" t="s">
        <v>170</v>
      </c>
      <c r="AU1158" s="269" t="s">
        <v>85</v>
      </c>
      <c r="AV1158" s="15" t="s">
        <v>165</v>
      </c>
      <c r="AW1158" s="15" t="s">
        <v>31</v>
      </c>
      <c r="AX1158" s="15" t="s">
        <v>83</v>
      </c>
      <c r="AY1158" s="269" t="s">
        <v>156</v>
      </c>
    </row>
    <row r="1159" s="14" customFormat="1">
      <c r="A1159" s="14"/>
      <c r="B1159" s="248"/>
      <c r="C1159" s="249"/>
      <c r="D1159" s="239" t="s">
        <v>170</v>
      </c>
      <c r="E1159" s="249"/>
      <c r="F1159" s="251" t="s">
        <v>991</v>
      </c>
      <c r="G1159" s="249"/>
      <c r="H1159" s="252">
        <v>10.438000000000001</v>
      </c>
      <c r="I1159" s="253"/>
      <c r="J1159" s="249"/>
      <c r="K1159" s="249"/>
      <c r="L1159" s="254"/>
      <c r="M1159" s="255"/>
      <c r="N1159" s="256"/>
      <c r="O1159" s="256"/>
      <c r="P1159" s="256"/>
      <c r="Q1159" s="256"/>
      <c r="R1159" s="256"/>
      <c r="S1159" s="256"/>
      <c r="T1159" s="257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58" t="s">
        <v>170</v>
      </c>
      <c r="AU1159" s="258" t="s">
        <v>85</v>
      </c>
      <c r="AV1159" s="14" t="s">
        <v>85</v>
      </c>
      <c r="AW1159" s="14" t="s">
        <v>4</v>
      </c>
      <c r="AX1159" s="14" t="s">
        <v>83</v>
      </c>
      <c r="AY1159" s="258" t="s">
        <v>156</v>
      </c>
    </row>
    <row r="1160" s="2" customFormat="1" ht="40.8" customHeight="1">
      <c r="A1160" s="39"/>
      <c r="B1160" s="40"/>
      <c r="C1160" s="219" t="s">
        <v>992</v>
      </c>
      <c r="D1160" s="219" t="s">
        <v>160</v>
      </c>
      <c r="E1160" s="220" t="s">
        <v>993</v>
      </c>
      <c r="F1160" s="221" t="s">
        <v>994</v>
      </c>
      <c r="G1160" s="222" t="s">
        <v>163</v>
      </c>
      <c r="H1160" s="223">
        <v>36.520000000000003</v>
      </c>
      <c r="I1160" s="224"/>
      <c r="J1160" s="225">
        <f>ROUND(I1160*H1160,2)</f>
        <v>0</v>
      </c>
      <c r="K1160" s="221" t="s">
        <v>164</v>
      </c>
      <c r="L1160" s="45"/>
      <c r="M1160" s="226" t="s">
        <v>1</v>
      </c>
      <c r="N1160" s="227" t="s">
        <v>40</v>
      </c>
      <c r="O1160" s="92"/>
      <c r="P1160" s="228">
        <f>O1160*H1160</f>
        <v>0</v>
      </c>
      <c r="Q1160" s="228">
        <v>0.0063</v>
      </c>
      <c r="R1160" s="228">
        <f>Q1160*H1160</f>
        <v>0.23007600000000003</v>
      </c>
      <c r="S1160" s="228">
        <v>0</v>
      </c>
      <c r="T1160" s="229">
        <f>S1160*H1160</f>
        <v>0</v>
      </c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R1160" s="230" t="s">
        <v>209</v>
      </c>
      <c r="AT1160" s="230" t="s">
        <v>160</v>
      </c>
      <c r="AU1160" s="230" t="s">
        <v>85</v>
      </c>
      <c r="AY1160" s="18" t="s">
        <v>156</v>
      </c>
      <c r="BE1160" s="231">
        <f>IF(N1160="základní",J1160,0)</f>
        <v>0</v>
      </c>
      <c r="BF1160" s="231">
        <f>IF(N1160="snížená",J1160,0)</f>
        <v>0</v>
      </c>
      <c r="BG1160" s="231">
        <f>IF(N1160="zákl. přenesená",J1160,0)</f>
        <v>0</v>
      </c>
      <c r="BH1160" s="231">
        <f>IF(N1160="sníž. přenesená",J1160,0)</f>
        <v>0</v>
      </c>
      <c r="BI1160" s="231">
        <f>IF(N1160="nulová",J1160,0)</f>
        <v>0</v>
      </c>
      <c r="BJ1160" s="18" t="s">
        <v>83</v>
      </c>
      <c r="BK1160" s="231">
        <f>ROUND(I1160*H1160,2)</f>
        <v>0</v>
      </c>
      <c r="BL1160" s="18" t="s">
        <v>209</v>
      </c>
      <c r="BM1160" s="230" t="s">
        <v>995</v>
      </c>
    </row>
    <row r="1161" s="2" customFormat="1">
      <c r="A1161" s="39"/>
      <c r="B1161" s="40"/>
      <c r="C1161" s="41"/>
      <c r="D1161" s="232" t="s">
        <v>168</v>
      </c>
      <c r="E1161" s="41"/>
      <c r="F1161" s="233" t="s">
        <v>996</v>
      </c>
      <c r="G1161" s="41"/>
      <c r="H1161" s="41"/>
      <c r="I1161" s="234"/>
      <c r="J1161" s="41"/>
      <c r="K1161" s="41"/>
      <c r="L1161" s="45"/>
      <c r="M1161" s="235"/>
      <c r="N1161" s="236"/>
      <c r="O1161" s="92"/>
      <c r="P1161" s="92"/>
      <c r="Q1161" s="92"/>
      <c r="R1161" s="92"/>
      <c r="S1161" s="92"/>
      <c r="T1161" s="93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T1161" s="18" t="s">
        <v>168</v>
      </c>
      <c r="AU1161" s="18" t="s">
        <v>85</v>
      </c>
    </row>
    <row r="1162" s="2" customFormat="1" ht="26.4" customHeight="1">
      <c r="A1162" s="39"/>
      <c r="B1162" s="40"/>
      <c r="C1162" s="281" t="s">
        <v>997</v>
      </c>
      <c r="D1162" s="281" t="s">
        <v>289</v>
      </c>
      <c r="E1162" s="282" t="s">
        <v>979</v>
      </c>
      <c r="F1162" s="283" t="s">
        <v>980</v>
      </c>
      <c r="G1162" s="284" t="s">
        <v>163</v>
      </c>
      <c r="H1162" s="285">
        <v>38.345999999999997</v>
      </c>
      <c r="I1162" s="286"/>
      <c r="J1162" s="287">
        <f>ROUND(I1162*H1162,2)</f>
        <v>0</v>
      </c>
      <c r="K1162" s="283" t="s">
        <v>164</v>
      </c>
      <c r="L1162" s="288"/>
      <c r="M1162" s="289" t="s">
        <v>1</v>
      </c>
      <c r="N1162" s="290" t="s">
        <v>40</v>
      </c>
      <c r="O1162" s="92"/>
      <c r="P1162" s="228">
        <f>O1162*H1162</f>
        <v>0</v>
      </c>
      <c r="Q1162" s="228">
        <v>0.0054000000000000003</v>
      </c>
      <c r="R1162" s="228">
        <f>Q1162*H1162</f>
        <v>0.20706839999999999</v>
      </c>
      <c r="S1162" s="228">
        <v>0</v>
      </c>
      <c r="T1162" s="229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30" t="s">
        <v>399</v>
      </c>
      <c r="AT1162" s="230" t="s">
        <v>289</v>
      </c>
      <c r="AU1162" s="230" t="s">
        <v>85</v>
      </c>
      <c r="AY1162" s="18" t="s">
        <v>156</v>
      </c>
      <c r="BE1162" s="231">
        <f>IF(N1162="základní",J1162,0)</f>
        <v>0</v>
      </c>
      <c r="BF1162" s="231">
        <f>IF(N1162="snížená",J1162,0)</f>
        <v>0</v>
      </c>
      <c r="BG1162" s="231">
        <f>IF(N1162="zákl. přenesená",J1162,0)</f>
        <v>0</v>
      </c>
      <c r="BH1162" s="231">
        <f>IF(N1162="sníž. přenesená",J1162,0)</f>
        <v>0</v>
      </c>
      <c r="BI1162" s="231">
        <f>IF(N1162="nulová",J1162,0)</f>
        <v>0</v>
      </c>
      <c r="BJ1162" s="18" t="s">
        <v>83</v>
      </c>
      <c r="BK1162" s="231">
        <f>ROUND(I1162*H1162,2)</f>
        <v>0</v>
      </c>
      <c r="BL1162" s="18" t="s">
        <v>209</v>
      </c>
      <c r="BM1162" s="230" t="s">
        <v>998</v>
      </c>
    </row>
    <row r="1163" s="13" customFormat="1">
      <c r="A1163" s="13"/>
      <c r="B1163" s="237"/>
      <c r="C1163" s="238"/>
      <c r="D1163" s="239" t="s">
        <v>170</v>
      </c>
      <c r="E1163" s="240" t="s">
        <v>1</v>
      </c>
      <c r="F1163" s="241" t="s">
        <v>171</v>
      </c>
      <c r="G1163" s="238"/>
      <c r="H1163" s="240" t="s">
        <v>1</v>
      </c>
      <c r="I1163" s="242"/>
      <c r="J1163" s="238"/>
      <c r="K1163" s="238"/>
      <c r="L1163" s="243"/>
      <c r="M1163" s="244"/>
      <c r="N1163" s="245"/>
      <c r="O1163" s="245"/>
      <c r="P1163" s="245"/>
      <c r="Q1163" s="245"/>
      <c r="R1163" s="245"/>
      <c r="S1163" s="245"/>
      <c r="T1163" s="246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7" t="s">
        <v>170</v>
      </c>
      <c r="AU1163" s="247" t="s">
        <v>85</v>
      </c>
      <c r="AV1163" s="13" t="s">
        <v>83</v>
      </c>
      <c r="AW1163" s="13" t="s">
        <v>31</v>
      </c>
      <c r="AX1163" s="13" t="s">
        <v>75</v>
      </c>
      <c r="AY1163" s="247" t="s">
        <v>156</v>
      </c>
    </row>
    <row r="1164" s="13" customFormat="1">
      <c r="A1164" s="13"/>
      <c r="B1164" s="237"/>
      <c r="C1164" s="238"/>
      <c r="D1164" s="239" t="s">
        <v>170</v>
      </c>
      <c r="E1164" s="240" t="s">
        <v>1</v>
      </c>
      <c r="F1164" s="241" t="s">
        <v>172</v>
      </c>
      <c r="G1164" s="238"/>
      <c r="H1164" s="240" t="s">
        <v>1</v>
      </c>
      <c r="I1164" s="242"/>
      <c r="J1164" s="238"/>
      <c r="K1164" s="238"/>
      <c r="L1164" s="243"/>
      <c r="M1164" s="244"/>
      <c r="N1164" s="245"/>
      <c r="O1164" s="245"/>
      <c r="P1164" s="245"/>
      <c r="Q1164" s="245"/>
      <c r="R1164" s="245"/>
      <c r="S1164" s="245"/>
      <c r="T1164" s="246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7" t="s">
        <v>170</v>
      </c>
      <c r="AU1164" s="247" t="s">
        <v>85</v>
      </c>
      <c r="AV1164" s="13" t="s">
        <v>83</v>
      </c>
      <c r="AW1164" s="13" t="s">
        <v>31</v>
      </c>
      <c r="AX1164" s="13" t="s">
        <v>75</v>
      </c>
      <c r="AY1164" s="247" t="s">
        <v>156</v>
      </c>
    </row>
    <row r="1165" s="13" customFormat="1">
      <c r="A1165" s="13"/>
      <c r="B1165" s="237"/>
      <c r="C1165" s="238"/>
      <c r="D1165" s="239" t="s">
        <v>170</v>
      </c>
      <c r="E1165" s="240" t="s">
        <v>1</v>
      </c>
      <c r="F1165" s="241" t="s">
        <v>173</v>
      </c>
      <c r="G1165" s="238"/>
      <c r="H1165" s="240" t="s">
        <v>1</v>
      </c>
      <c r="I1165" s="242"/>
      <c r="J1165" s="238"/>
      <c r="K1165" s="238"/>
      <c r="L1165" s="243"/>
      <c r="M1165" s="244"/>
      <c r="N1165" s="245"/>
      <c r="O1165" s="245"/>
      <c r="P1165" s="245"/>
      <c r="Q1165" s="245"/>
      <c r="R1165" s="245"/>
      <c r="S1165" s="245"/>
      <c r="T1165" s="246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47" t="s">
        <v>170</v>
      </c>
      <c r="AU1165" s="247" t="s">
        <v>85</v>
      </c>
      <c r="AV1165" s="13" t="s">
        <v>83</v>
      </c>
      <c r="AW1165" s="13" t="s">
        <v>31</v>
      </c>
      <c r="AX1165" s="13" t="s">
        <v>75</v>
      </c>
      <c r="AY1165" s="247" t="s">
        <v>156</v>
      </c>
    </row>
    <row r="1166" s="13" customFormat="1">
      <c r="A1166" s="13"/>
      <c r="B1166" s="237"/>
      <c r="C1166" s="238"/>
      <c r="D1166" s="239" t="s">
        <v>170</v>
      </c>
      <c r="E1166" s="240" t="s">
        <v>1</v>
      </c>
      <c r="F1166" s="241" t="s">
        <v>420</v>
      </c>
      <c r="G1166" s="238"/>
      <c r="H1166" s="240" t="s">
        <v>1</v>
      </c>
      <c r="I1166" s="242"/>
      <c r="J1166" s="238"/>
      <c r="K1166" s="238"/>
      <c r="L1166" s="243"/>
      <c r="M1166" s="244"/>
      <c r="N1166" s="245"/>
      <c r="O1166" s="245"/>
      <c r="P1166" s="245"/>
      <c r="Q1166" s="245"/>
      <c r="R1166" s="245"/>
      <c r="S1166" s="245"/>
      <c r="T1166" s="246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7" t="s">
        <v>170</v>
      </c>
      <c r="AU1166" s="247" t="s">
        <v>85</v>
      </c>
      <c r="AV1166" s="13" t="s">
        <v>83</v>
      </c>
      <c r="AW1166" s="13" t="s">
        <v>31</v>
      </c>
      <c r="AX1166" s="13" t="s">
        <v>75</v>
      </c>
      <c r="AY1166" s="247" t="s">
        <v>156</v>
      </c>
    </row>
    <row r="1167" s="13" customFormat="1">
      <c r="A1167" s="13"/>
      <c r="B1167" s="237"/>
      <c r="C1167" s="238"/>
      <c r="D1167" s="239" t="s">
        <v>170</v>
      </c>
      <c r="E1167" s="240" t="s">
        <v>1</v>
      </c>
      <c r="F1167" s="241" t="s">
        <v>173</v>
      </c>
      <c r="G1167" s="238"/>
      <c r="H1167" s="240" t="s">
        <v>1</v>
      </c>
      <c r="I1167" s="242"/>
      <c r="J1167" s="238"/>
      <c r="K1167" s="238"/>
      <c r="L1167" s="243"/>
      <c r="M1167" s="244"/>
      <c r="N1167" s="245"/>
      <c r="O1167" s="245"/>
      <c r="P1167" s="245"/>
      <c r="Q1167" s="245"/>
      <c r="R1167" s="245"/>
      <c r="S1167" s="245"/>
      <c r="T1167" s="246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47" t="s">
        <v>170</v>
      </c>
      <c r="AU1167" s="247" t="s">
        <v>85</v>
      </c>
      <c r="AV1167" s="13" t="s">
        <v>83</v>
      </c>
      <c r="AW1167" s="13" t="s">
        <v>31</v>
      </c>
      <c r="AX1167" s="13" t="s">
        <v>75</v>
      </c>
      <c r="AY1167" s="247" t="s">
        <v>156</v>
      </c>
    </row>
    <row r="1168" s="14" customFormat="1">
      <c r="A1168" s="14"/>
      <c r="B1168" s="248"/>
      <c r="C1168" s="249"/>
      <c r="D1168" s="239" t="s">
        <v>170</v>
      </c>
      <c r="E1168" s="250" t="s">
        <v>1</v>
      </c>
      <c r="F1168" s="251" t="s">
        <v>999</v>
      </c>
      <c r="G1168" s="249"/>
      <c r="H1168" s="252">
        <v>36.520000000000003</v>
      </c>
      <c r="I1168" s="253"/>
      <c r="J1168" s="249"/>
      <c r="K1168" s="249"/>
      <c r="L1168" s="254"/>
      <c r="M1168" s="255"/>
      <c r="N1168" s="256"/>
      <c r="O1168" s="256"/>
      <c r="P1168" s="256"/>
      <c r="Q1168" s="256"/>
      <c r="R1168" s="256"/>
      <c r="S1168" s="256"/>
      <c r="T1168" s="257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58" t="s">
        <v>170</v>
      </c>
      <c r="AU1168" s="258" t="s">
        <v>85</v>
      </c>
      <c r="AV1168" s="14" t="s">
        <v>85</v>
      </c>
      <c r="AW1168" s="14" t="s">
        <v>31</v>
      </c>
      <c r="AX1168" s="14" t="s">
        <v>75</v>
      </c>
      <c r="AY1168" s="258" t="s">
        <v>156</v>
      </c>
    </row>
    <row r="1169" s="15" customFormat="1">
      <c r="A1169" s="15"/>
      <c r="B1169" s="259"/>
      <c r="C1169" s="260"/>
      <c r="D1169" s="239" t="s">
        <v>170</v>
      </c>
      <c r="E1169" s="261" t="s">
        <v>1</v>
      </c>
      <c r="F1169" s="262" t="s">
        <v>176</v>
      </c>
      <c r="G1169" s="260"/>
      <c r="H1169" s="263">
        <v>36.520000000000003</v>
      </c>
      <c r="I1169" s="264"/>
      <c r="J1169" s="260"/>
      <c r="K1169" s="260"/>
      <c r="L1169" s="265"/>
      <c r="M1169" s="266"/>
      <c r="N1169" s="267"/>
      <c r="O1169" s="267"/>
      <c r="P1169" s="267"/>
      <c r="Q1169" s="267"/>
      <c r="R1169" s="267"/>
      <c r="S1169" s="267"/>
      <c r="T1169" s="268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T1169" s="269" t="s">
        <v>170</v>
      </c>
      <c r="AU1169" s="269" t="s">
        <v>85</v>
      </c>
      <c r="AV1169" s="15" t="s">
        <v>165</v>
      </c>
      <c r="AW1169" s="15" t="s">
        <v>31</v>
      </c>
      <c r="AX1169" s="15" t="s">
        <v>83</v>
      </c>
      <c r="AY1169" s="269" t="s">
        <v>156</v>
      </c>
    </row>
    <row r="1170" s="14" customFormat="1">
      <c r="A1170" s="14"/>
      <c r="B1170" s="248"/>
      <c r="C1170" s="249"/>
      <c r="D1170" s="239" t="s">
        <v>170</v>
      </c>
      <c r="E1170" s="249"/>
      <c r="F1170" s="251" t="s">
        <v>1000</v>
      </c>
      <c r="G1170" s="249"/>
      <c r="H1170" s="252">
        <v>38.345999999999997</v>
      </c>
      <c r="I1170" s="253"/>
      <c r="J1170" s="249"/>
      <c r="K1170" s="249"/>
      <c r="L1170" s="254"/>
      <c r="M1170" s="255"/>
      <c r="N1170" s="256"/>
      <c r="O1170" s="256"/>
      <c r="P1170" s="256"/>
      <c r="Q1170" s="256"/>
      <c r="R1170" s="256"/>
      <c r="S1170" s="256"/>
      <c r="T1170" s="257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8" t="s">
        <v>170</v>
      </c>
      <c r="AU1170" s="258" t="s">
        <v>85</v>
      </c>
      <c r="AV1170" s="14" t="s">
        <v>85</v>
      </c>
      <c r="AW1170" s="14" t="s">
        <v>4</v>
      </c>
      <c r="AX1170" s="14" t="s">
        <v>83</v>
      </c>
      <c r="AY1170" s="258" t="s">
        <v>156</v>
      </c>
    </row>
    <row r="1171" s="2" customFormat="1" ht="26.4" customHeight="1">
      <c r="A1171" s="39"/>
      <c r="B1171" s="40"/>
      <c r="C1171" s="219" t="s">
        <v>1001</v>
      </c>
      <c r="D1171" s="219" t="s">
        <v>160</v>
      </c>
      <c r="E1171" s="220" t="s">
        <v>1002</v>
      </c>
      <c r="F1171" s="221" t="s">
        <v>1003</v>
      </c>
      <c r="G1171" s="222" t="s">
        <v>259</v>
      </c>
      <c r="H1171" s="223">
        <v>1.2669999999999999</v>
      </c>
      <c r="I1171" s="224"/>
      <c r="J1171" s="225">
        <f>ROUND(I1171*H1171,2)</f>
        <v>0</v>
      </c>
      <c r="K1171" s="221" t="s">
        <v>164</v>
      </c>
      <c r="L1171" s="45"/>
      <c r="M1171" s="226" t="s">
        <v>1</v>
      </c>
      <c r="N1171" s="227" t="s">
        <v>40</v>
      </c>
      <c r="O1171" s="92"/>
      <c r="P1171" s="228">
        <f>O1171*H1171</f>
        <v>0</v>
      </c>
      <c r="Q1171" s="228">
        <v>0</v>
      </c>
      <c r="R1171" s="228">
        <f>Q1171*H1171</f>
        <v>0</v>
      </c>
      <c r="S1171" s="228">
        <v>0</v>
      </c>
      <c r="T1171" s="229">
        <f>S1171*H1171</f>
        <v>0</v>
      </c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R1171" s="230" t="s">
        <v>209</v>
      </c>
      <c r="AT1171" s="230" t="s">
        <v>160</v>
      </c>
      <c r="AU1171" s="230" t="s">
        <v>85</v>
      </c>
      <c r="AY1171" s="18" t="s">
        <v>156</v>
      </c>
      <c r="BE1171" s="231">
        <f>IF(N1171="základní",J1171,0)</f>
        <v>0</v>
      </c>
      <c r="BF1171" s="231">
        <f>IF(N1171="snížená",J1171,0)</f>
        <v>0</v>
      </c>
      <c r="BG1171" s="231">
        <f>IF(N1171="zákl. přenesená",J1171,0)</f>
        <v>0</v>
      </c>
      <c r="BH1171" s="231">
        <f>IF(N1171="sníž. přenesená",J1171,0)</f>
        <v>0</v>
      </c>
      <c r="BI1171" s="231">
        <f>IF(N1171="nulová",J1171,0)</f>
        <v>0</v>
      </c>
      <c r="BJ1171" s="18" t="s">
        <v>83</v>
      </c>
      <c r="BK1171" s="231">
        <f>ROUND(I1171*H1171,2)</f>
        <v>0</v>
      </c>
      <c r="BL1171" s="18" t="s">
        <v>209</v>
      </c>
      <c r="BM1171" s="230" t="s">
        <v>1004</v>
      </c>
    </row>
    <row r="1172" s="2" customFormat="1">
      <c r="A1172" s="39"/>
      <c r="B1172" s="40"/>
      <c r="C1172" s="41"/>
      <c r="D1172" s="232" t="s">
        <v>168</v>
      </c>
      <c r="E1172" s="41"/>
      <c r="F1172" s="233" t="s">
        <v>1005</v>
      </c>
      <c r="G1172" s="41"/>
      <c r="H1172" s="41"/>
      <c r="I1172" s="234"/>
      <c r="J1172" s="41"/>
      <c r="K1172" s="41"/>
      <c r="L1172" s="45"/>
      <c r="M1172" s="235"/>
      <c r="N1172" s="236"/>
      <c r="O1172" s="92"/>
      <c r="P1172" s="92"/>
      <c r="Q1172" s="92"/>
      <c r="R1172" s="92"/>
      <c r="S1172" s="92"/>
      <c r="T1172" s="93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T1172" s="18" t="s">
        <v>168</v>
      </c>
      <c r="AU1172" s="18" t="s">
        <v>85</v>
      </c>
    </row>
    <row r="1173" s="12" customFormat="1" ht="22.8" customHeight="1">
      <c r="A1173" s="12"/>
      <c r="B1173" s="203"/>
      <c r="C1173" s="204"/>
      <c r="D1173" s="205" t="s">
        <v>74</v>
      </c>
      <c r="E1173" s="217" t="s">
        <v>1006</v>
      </c>
      <c r="F1173" s="217" t="s">
        <v>1007</v>
      </c>
      <c r="G1173" s="204"/>
      <c r="H1173" s="204"/>
      <c r="I1173" s="207"/>
      <c r="J1173" s="218">
        <f>BK1173</f>
        <v>0</v>
      </c>
      <c r="K1173" s="204"/>
      <c r="L1173" s="209"/>
      <c r="M1173" s="210"/>
      <c r="N1173" s="211"/>
      <c r="O1173" s="211"/>
      <c r="P1173" s="212">
        <f>SUM(P1174:P1183)</f>
        <v>0</v>
      </c>
      <c r="Q1173" s="211"/>
      <c r="R1173" s="212">
        <f>SUM(R1174:R1183)</f>
        <v>0.26519999999999999</v>
      </c>
      <c r="S1173" s="211"/>
      <c r="T1173" s="213">
        <f>SUM(T1174:T1183)</f>
        <v>0</v>
      </c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R1173" s="214" t="s">
        <v>85</v>
      </c>
      <c r="AT1173" s="215" t="s">
        <v>74</v>
      </c>
      <c r="AU1173" s="215" t="s">
        <v>83</v>
      </c>
      <c r="AY1173" s="214" t="s">
        <v>156</v>
      </c>
      <c r="BK1173" s="216">
        <f>SUM(BK1174:BK1183)</f>
        <v>0</v>
      </c>
    </row>
    <row r="1174" s="2" customFormat="1" ht="16.5" customHeight="1">
      <c r="A1174" s="39"/>
      <c r="B1174" s="40"/>
      <c r="C1174" s="219" t="s">
        <v>1008</v>
      </c>
      <c r="D1174" s="219" t="s">
        <v>160</v>
      </c>
      <c r="E1174" s="220" t="s">
        <v>1009</v>
      </c>
      <c r="F1174" s="221" t="s">
        <v>1010</v>
      </c>
      <c r="G1174" s="222" t="s">
        <v>712</v>
      </c>
      <c r="H1174" s="223">
        <v>10</v>
      </c>
      <c r="I1174" s="224"/>
      <c r="J1174" s="225">
        <f>ROUND(I1174*H1174,2)</f>
        <v>0</v>
      </c>
      <c r="K1174" s="221" t="s">
        <v>164</v>
      </c>
      <c r="L1174" s="45"/>
      <c r="M1174" s="226" t="s">
        <v>1</v>
      </c>
      <c r="N1174" s="227" t="s">
        <v>40</v>
      </c>
      <c r="O1174" s="92"/>
      <c r="P1174" s="228">
        <f>O1174*H1174</f>
        <v>0</v>
      </c>
      <c r="Q1174" s="228">
        <v>0.026519999999999998</v>
      </c>
      <c r="R1174" s="228">
        <f>Q1174*H1174</f>
        <v>0.26519999999999999</v>
      </c>
      <c r="S1174" s="228">
        <v>0</v>
      </c>
      <c r="T1174" s="229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30" t="s">
        <v>209</v>
      </c>
      <c r="AT1174" s="230" t="s">
        <v>160</v>
      </c>
      <c r="AU1174" s="230" t="s">
        <v>85</v>
      </c>
      <c r="AY1174" s="18" t="s">
        <v>156</v>
      </c>
      <c r="BE1174" s="231">
        <f>IF(N1174="základní",J1174,0)</f>
        <v>0</v>
      </c>
      <c r="BF1174" s="231">
        <f>IF(N1174="snížená",J1174,0)</f>
        <v>0</v>
      </c>
      <c r="BG1174" s="231">
        <f>IF(N1174="zákl. přenesená",J1174,0)</f>
        <v>0</v>
      </c>
      <c r="BH1174" s="231">
        <f>IF(N1174="sníž. přenesená",J1174,0)</f>
        <v>0</v>
      </c>
      <c r="BI1174" s="231">
        <f>IF(N1174="nulová",J1174,0)</f>
        <v>0</v>
      </c>
      <c r="BJ1174" s="18" t="s">
        <v>83</v>
      </c>
      <c r="BK1174" s="231">
        <f>ROUND(I1174*H1174,2)</f>
        <v>0</v>
      </c>
      <c r="BL1174" s="18" t="s">
        <v>209</v>
      </c>
      <c r="BM1174" s="230" t="s">
        <v>1011</v>
      </c>
    </row>
    <row r="1175" s="2" customFormat="1">
      <c r="A1175" s="39"/>
      <c r="B1175" s="40"/>
      <c r="C1175" s="41"/>
      <c r="D1175" s="232" t="s">
        <v>168</v>
      </c>
      <c r="E1175" s="41"/>
      <c r="F1175" s="233" t="s">
        <v>1012</v>
      </c>
      <c r="G1175" s="41"/>
      <c r="H1175" s="41"/>
      <c r="I1175" s="234"/>
      <c r="J1175" s="41"/>
      <c r="K1175" s="41"/>
      <c r="L1175" s="45"/>
      <c r="M1175" s="235"/>
      <c r="N1175" s="236"/>
      <c r="O1175" s="92"/>
      <c r="P1175" s="92"/>
      <c r="Q1175" s="92"/>
      <c r="R1175" s="92"/>
      <c r="S1175" s="92"/>
      <c r="T1175" s="93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T1175" s="18" t="s">
        <v>168</v>
      </c>
      <c r="AU1175" s="18" t="s">
        <v>85</v>
      </c>
    </row>
    <row r="1176" s="13" customFormat="1">
      <c r="A1176" s="13"/>
      <c r="B1176" s="237"/>
      <c r="C1176" s="238"/>
      <c r="D1176" s="239" t="s">
        <v>170</v>
      </c>
      <c r="E1176" s="240" t="s">
        <v>1</v>
      </c>
      <c r="F1176" s="241" t="s">
        <v>171</v>
      </c>
      <c r="G1176" s="238"/>
      <c r="H1176" s="240" t="s">
        <v>1</v>
      </c>
      <c r="I1176" s="242"/>
      <c r="J1176" s="238"/>
      <c r="K1176" s="238"/>
      <c r="L1176" s="243"/>
      <c r="M1176" s="244"/>
      <c r="N1176" s="245"/>
      <c r="O1176" s="245"/>
      <c r="P1176" s="245"/>
      <c r="Q1176" s="245"/>
      <c r="R1176" s="245"/>
      <c r="S1176" s="245"/>
      <c r="T1176" s="246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47" t="s">
        <v>170</v>
      </c>
      <c r="AU1176" s="247" t="s">
        <v>85</v>
      </c>
      <c r="AV1176" s="13" t="s">
        <v>83</v>
      </c>
      <c r="AW1176" s="13" t="s">
        <v>31</v>
      </c>
      <c r="AX1176" s="13" t="s">
        <v>75</v>
      </c>
      <c r="AY1176" s="247" t="s">
        <v>156</v>
      </c>
    </row>
    <row r="1177" s="13" customFormat="1">
      <c r="A1177" s="13"/>
      <c r="B1177" s="237"/>
      <c r="C1177" s="238"/>
      <c r="D1177" s="239" t="s">
        <v>170</v>
      </c>
      <c r="E1177" s="240" t="s">
        <v>1</v>
      </c>
      <c r="F1177" s="241" t="s">
        <v>172</v>
      </c>
      <c r="G1177" s="238"/>
      <c r="H1177" s="240" t="s">
        <v>1</v>
      </c>
      <c r="I1177" s="242"/>
      <c r="J1177" s="238"/>
      <c r="K1177" s="238"/>
      <c r="L1177" s="243"/>
      <c r="M1177" s="244"/>
      <c r="N1177" s="245"/>
      <c r="O1177" s="245"/>
      <c r="P1177" s="245"/>
      <c r="Q1177" s="245"/>
      <c r="R1177" s="245"/>
      <c r="S1177" s="245"/>
      <c r="T1177" s="246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47" t="s">
        <v>170</v>
      </c>
      <c r="AU1177" s="247" t="s">
        <v>85</v>
      </c>
      <c r="AV1177" s="13" t="s">
        <v>83</v>
      </c>
      <c r="AW1177" s="13" t="s">
        <v>31</v>
      </c>
      <c r="AX1177" s="13" t="s">
        <v>75</v>
      </c>
      <c r="AY1177" s="247" t="s">
        <v>156</v>
      </c>
    </row>
    <row r="1178" s="13" customFormat="1">
      <c r="A1178" s="13"/>
      <c r="B1178" s="237"/>
      <c r="C1178" s="238"/>
      <c r="D1178" s="239" t="s">
        <v>170</v>
      </c>
      <c r="E1178" s="240" t="s">
        <v>1</v>
      </c>
      <c r="F1178" s="241" t="s">
        <v>173</v>
      </c>
      <c r="G1178" s="238"/>
      <c r="H1178" s="240" t="s">
        <v>1</v>
      </c>
      <c r="I1178" s="242"/>
      <c r="J1178" s="238"/>
      <c r="K1178" s="238"/>
      <c r="L1178" s="243"/>
      <c r="M1178" s="244"/>
      <c r="N1178" s="245"/>
      <c r="O1178" s="245"/>
      <c r="P1178" s="245"/>
      <c r="Q1178" s="245"/>
      <c r="R1178" s="245"/>
      <c r="S1178" s="245"/>
      <c r="T1178" s="246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7" t="s">
        <v>170</v>
      </c>
      <c r="AU1178" s="247" t="s">
        <v>85</v>
      </c>
      <c r="AV1178" s="13" t="s">
        <v>83</v>
      </c>
      <c r="AW1178" s="13" t="s">
        <v>31</v>
      </c>
      <c r="AX1178" s="13" t="s">
        <v>75</v>
      </c>
      <c r="AY1178" s="247" t="s">
        <v>156</v>
      </c>
    </row>
    <row r="1179" s="13" customFormat="1">
      <c r="A1179" s="13"/>
      <c r="B1179" s="237"/>
      <c r="C1179" s="238"/>
      <c r="D1179" s="239" t="s">
        <v>170</v>
      </c>
      <c r="E1179" s="240" t="s">
        <v>1</v>
      </c>
      <c r="F1179" s="241" t="s">
        <v>1013</v>
      </c>
      <c r="G1179" s="238"/>
      <c r="H1179" s="240" t="s">
        <v>1</v>
      </c>
      <c r="I1179" s="242"/>
      <c r="J1179" s="238"/>
      <c r="K1179" s="238"/>
      <c r="L1179" s="243"/>
      <c r="M1179" s="244"/>
      <c r="N1179" s="245"/>
      <c r="O1179" s="245"/>
      <c r="P1179" s="245"/>
      <c r="Q1179" s="245"/>
      <c r="R1179" s="245"/>
      <c r="S1179" s="245"/>
      <c r="T1179" s="246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7" t="s">
        <v>170</v>
      </c>
      <c r="AU1179" s="247" t="s">
        <v>85</v>
      </c>
      <c r="AV1179" s="13" t="s">
        <v>83</v>
      </c>
      <c r="AW1179" s="13" t="s">
        <v>31</v>
      </c>
      <c r="AX1179" s="13" t="s">
        <v>75</v>
      </c>
      <c r="AY1179" s="247" t="s">
        <v>156</v>
      </c>
    </row>
    <row r="1180" s="14" customFormat="1">
      <c r="A1180" s="14"/>
      <c r="B1180" s="248"/>
      <c r="C1180" s="249"/>
      <c r="D1180" s="239" t="s">
        <v>170</v>
      </c>
      <c r="E1180" s="250" t="s">
        <v>1</v>
      </c>
      <c r="F1180" s="251" t="s">
        <v>1014</v>
      </c>
      <c r="G1180" s="249"/>
      <c r="H1180" s="252">
        <v>10</v>
      </c>
      <c r="I1180" s="253"/>
      <c r="J1180" s="249"/>
      <c r="K1180" s="249"/>
      <c r="L1180" s="254"/>
      <c r="M1180" s="255"/>
      <c r="N1180" s="256"/>
      <c r="O1180" s="256"/>
      <c r="P1180" s="256"/>
      <c r="Q1180" s="256"/>
      <c r="R1180" s="256"/>
      <c r="S1180" s="256"/>
      <c r="T1180" s="257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8" t="s">
        <v>170</v>
      </c>
      <c r="AU1180" s="258" t="s">
        <v>85</v>
      </c>
      <c r="AV1180" s="14" t="s">
        <v>85</v>
      </c>
      <c r="AW1180" s="14" t="s">
        <v>31</v>
      </c>
      <c r="AX1180" s="14" t="s">
        <v>75</v>
      </c>
      <c r="AY1180" s="258" t="s">
        <v>156</v>
      </c>
    </row>
    <row r="1181" s="15" customFormat="1">
      <c r="A1181" s="15"/>
      <c r="B1181" s="259"/>
      <c r="C1181" s="260"/>
      <c r="D1181" s="239" t="s">
        <v>170</v>
      </c>
      <c r="E1181" s="261" t="s">
        <v>1</v>
      </c>
      <c r="F1181" s="262" t="s">
        <v>176</v>
      </c>
      <c r="G1181" s="260"/>
      <c r="H1181" s="263">
        <v>10</v>
      </c>
      <c r="I1181" s="264"/>
      <c r="J1181" s="260"/>
      <c r="K1181" s="260"/>
      <c r="L1181" s="265"/>
      <c r="M1181" s="266"/>
      <c r="N1181" s="267"/>
      <c r="O1181" s="267"/>
      <c r="P1181" s="267"/>
      <c r="Q1181" s="267"/>
      <c r="R1181" s="267"/>
      <c r="S1181" s="267"/>
      <c r="T1181" s="268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T1181" s="269" t="s">
        <v>170</v>
      </c>
      <c r="AU1181" s="269" t="s">
        <v>85</v>
      </c>
      <c r="AV1181" s="15" t="s">
        <v>165</v>
      </c>
      <c r="AW1181" s="15" t="s">
        <v>31</v>
      </c>
      <c r="AX1181" s="15" t="s">
        <v>83</v>
      </c>
      <c r="AY1181" s="269" t="s">
        <v>156</v>
      </c>
    </row>
    <row r="1182" s="2" customFormat="1" ht="26.4" customHeight="1">
      <c r="A1182" s="39"/>
      <c r="B1182" s="40"/>
      <c r="C1182" s="219" t="s">
        <v>1015</v>
      </c>
      <c r="D1182" s="219" t="s">
        <v>160</v>
      </c>
      <c r="E1182" s="220" t="s">
        <v>1016</v>
      </c>
      <c r="F1182" s="221" t="s">
        <v>1017</v>
      </c>
      <c r="G1182" s="222" t="s">
        <v>259</v>
      </c>
      <c r="H1182" s="223">
        <v>0.26500000000000001</v>
      </c>
      <c r="I1182" s="224"/>
      <c r="J1182" s="225">
        <f>ROUND(I1182*H1182,2)</f>
        <v>0</v>
      </c>
      <c r="K1182" s="221" t="s">
        <v>164</v>
      </c>
      <c r="L1182" s="45"/>
      <c r="M1182" s="226" t="s">
        <v>1</v>
      </c>
      <c r="N1182" s="227" t="s">
        <v>40</v>
      </c>
      <c r="O1182" s="92"/>
      <c r="P1182" s="228">
        <f>O1182*H1182</f>
        <v>0</v>
      </c>
      <c r="Q1182" s="228">
        <v>0</v>
      </c>
      <c r="R1182" s="228">
        <f>Q1182*H1182</f>
        <v>0</v>
      </c>
      <c r="S1182" s="228">
        <v>0</v>
      </c>
      <c r="T1182" s="229">
        <f>S1182*H1182</f>
        <v>0</v>
      </c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R1182" s="230" t="s">
        <v>209</v>
      </c>
      <c r="AT1182" s="230" t="s">
        <v>160</v>
      </c>
      <c r="AU1182" s="230" t="s">
        <v>85</v>
      </c>
      <c r="AY1182" s="18" t="s">
        <v>156</v>
      </c>
      <c r="BE1182" s="231">
        <f>IF(N1182="základní",J1182,0)</f>
        <v>0</v>
      </c>
      <c r="BF1182" s="231">
        <f>IF(N1182="snížená",J1182,0)</f>
        <v>0</v>
      </c>
      <c r="BG1182" s="231">
        <f>IF(N1182="zákl. přenesená",J1182,0)</f>
        <v>0</v>
      </c>
      <c r="BH1182" s="231">
        <f>IF(N1182="sníž. přenesená",J1182,0)</f>
        <v>0</v>
      </c>
      <c r="BI1182" s="231">
        <f>IF(N1182="nulová",J1182,0)</f>
        <v>0</v>
      </c>
      <c r="BJ1182" s="18" t="s">
        <v>83</v>
      </c>
      <c r="BK1182" s="231">
        <f>ROUND(I1182*H1182,2)</f>
        <v>0</v>
      </c>
      <c r="BL1182" s="18" t="s">
        <v>209</v>
      </c>
      <c r="BM1182" s="230" t="s">
        <v>1018</v>
      </c>
    </row>
    <row r="1183" s="2" customFormat="1">
      <c r="A1183" s="39"/>
      <c r="B1183" s="40"/>
      <c r="C1183" s="41"/>
      <c r="D1183" s="232" t="s">
        <v>168</v>
      </c>
      <c r="E1183" s="41"/>
      <c r="F1183" s="233" t="s">
        <v>1019</v>
      </c>
      <c r="G1183" s="41"/>
      <c r="H1183" s="41"/>
      <c r="I1183" s="234"/>
      <c r="J1183" s="41"/>
      <c r="K1183" s="41"/>
      <c r="L1183" s="45"/>
      <c r="M1183" s="235"/>
      <c r="N1183" s="236"/>
      <c r="O1183" s="92"/>
      <c r="P1183" s="92"/>
      <c r="Q1183" s="92"/>
      <c r="R1183" s="92"/>
      <c r="S1183" s="92"/>
      <c r="T1183" s="93"/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T1183" s="18" t="s">
        <v>168</v>
      </c>
      <c r="AU1183" s="18" t="s">
        <v>85</v>
      </c>
    </row>
    <row r="1184" s="12" customFormat="1" ht="22.8" customHeight="1">
      <c r="A1184" s="12"/>
      <c r="B1184" s="203"/>
      <c r="C1184" s="204"/>
      <c r="D1184" s="205" t="s">
        <v>74</v>
      </c>
      <c r="E1184" s="217" t="s">
        <v>1020</v>
      </c>
      <c r="F1184" s="217" t="s">
        <v>1021</v>
      </c>
      <c r="G1184" s="204"/>
      <c r="H1184" s="204"/>
      <c r="I1184" s="207"/>
      <c r="J1184" s="218">
        <f>BK1184</f>
        <v>0</v>
      </c>
      <c r="K1184" s="204"/>
      <c r="L1184" s="209"/>
      <c r="M1184" s="210"/>
      <c r="N1184" s="211"/>
      <c r="O1184" s="211"/>
      <c r="P1184" s="212">
        <f>SUM(P1185:P1193)</f>
        <v>0</v>
      </c>
      <c r="Q1184" s="211"/>
      <c r="R1184" s="212">
        <f>SUM(R1185:R1193)</f>
        <v>0.00428</v>
      </c>
      <c r="S1184" s="211"/>
      <c r="T1184" s="213">
        <f>SUM(T1185:T1193)</f>
        <v>0</v>
      </c>
      <c r="U1184" s="12"/>
      <c r="V1184" s="12"/>
      <c r="W1184" s="12"/>
      <c r="X1184" s="12"/>
      <c r="Y1184" s="12"/>
      <c r="Z1184" s="12"/>
      <c r="AA1184" s="12"/>
      <c r="AB1184" s="12"/>
      <c r="AC1184" s="12"/>
      <c r="AD1184" s="12"/>
      <c r="AE1184" s="12"/>
      <c r="AR1184" s="214" t="s">
        <v>85</v>
      </c>
      <c r="AT1184" s="215" t="s">
        <v>74</v>
      </c>
      <c r="AU1184" s="215" t="s">
        <v>83</v>
      </c>
      <c r="AY1184" s="214" t="s">
        <v>156</v>
      </c>
      <c r="BK1184" s="216">
        <f>SUM(BK1185:BK1193)</f>
        <v>0</v>
      </c>
    </row>
    <row r="1185" s="2" customFormat="1" ht="16.5" customHeight="1">
      <c r="A1185" s="39"/>
      <c r="B1185" s="40"/>
      <c r="C1185" s="219" t="s">
        <v>1022</v>
      </c>
      <c r="D1185" s="219" t="s">
        <v>160</v>
      </c>
      <c r="E1185" s="220" t="s">
        <v>1023</v>
      </c>
      <c r="F1185" s="221" t="s">
        <v>1024</v>
      </c>
      <c r="G1185" s="222" t="s">
        <v>712</v>
      </c>
      <c r="H1185" s="223">
        <v>2</v>
      </c>
      <c r="I1185" s="224"/>
      <c r="J1185" s="225">
        <f>ROUND(I1185*H1185,2)</f>
        <v>0</v>
      </c>
      <c r="K1185" s="221" t="s">
        <v>1025</v>
      </c>
      <c r="L1185" s="45"/>
      <c r="M1185" s="226" t="s">
        <v>1</v>
      </c>
      <c r="N1185" s="227" t="s">
        <v>40</v>
      </c>
      <c r="O1185" s="92"/>
      <c r="P1185" s="228">
        <f>O1185*H1185</f>
        <v>0</v>
      </c>
      <c r="Q1185" s="228">
        <v>0</v>
      </c>
      <c r="R1185" s="228">
        <f>Q1185*H1185</f>
        <v>0</v>
      </c>
      <c r="S1185" s="228">
        <v>0</v>
      </c>
      <c r="T1185" s="229">
        <f>S1185*H1185</f>
        <v>0</v>
      </c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/>
      <c r="AE1185" s="39"/>
      <c r="AR1185" s="230" t="s">
        <v>209</v>
      </c>
      <c r="AT1185" s="230" t="s">
        <v>160</v>
      </c>
      <c r="AU1185" s="230" t="s">
        <v>85</v>
      </c>
      <c r="AY1185" s="18" t="s">
        <v>156</v>
      </c>
      <c r="BE1185" s="231">
        <f>IF(N1185="základní",J1185,0)</f>
        <v>0</v>
      </c>
      <c r="BF1185" s="231">
        <f>IF(N1185="snížená",J1185,0)</f>
        <v>0</v>
      </c>
      <c r="BG1185" s="231">
        <f>IF(N1185="zákl. přenesená",J1185,0)</f>
        <v>0</v>
      </c>
      <c r="BH1185" s="231">
        <f>IF(N1185="sníž. přenesená",J1185,0)</f>
        <v>0</v>
      </c>
      <c r="BI1185" s="231">
        <f>IF(N1185="nulová",J1185,0)</f>
        <v>0</v>
      </c>
      <c r="BJ1185" s="18" t="s">
        <v>83</v>
      </c>
      <c r="BK1185" s="231">
        <f>ROUND(I1185*H1185,2)</f>
        <v>0</v>
      </c>
      <c r="BL1185" s="18" t="s">
        <v>209</v>
      </c>
      <c r="BM1185" s="230" t="s">
        <v>1026</v>
      </c>
    </row>
    <row r="1186" s="13" customFormat="1">
      <c r="A1186" s="13"/>
      <c r="B1186" s="237"/>
      <c r="C1186" s="238"/>
      <c r="D1186" s="239" t="s">
        <v>170</v>
      </c>
      <c r="E1186" s="240" t="s">
        <v>1</v>
      </c>
      <c r="F1186" s="241" t="s">
        <v>171</v>
      </c>
      <c r="G1186" s="238"/>
      <c r="H1186" s="240" t="s">
        <v>1</v>
      </c>
      <c r="I1186" s="242"/>
      <c r="J1186" s="238"/>
      <c r="K1186" s="238"/>
      <c r="L1186" s="243"/>
      <c r="M1186" s="244"/>
      <c r="N1186" s="245"/>
      <c r="O1186" s="245"/>
      <c r="P1186" s="245"/>
      <c r="Q1186" s="245"/>
      <c r="R1186" s="245"/>
      <c r="S1186" s="245"/>
      <c r="T1186" s="246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47" t="s">
        <v>170</v>
      </c>
      <c r="AU1186" s="247" t="s">
        <v>85</v>
      </c>
      <c r="AV1186" s="13" t="s">
        <v>83</v>
      </c>
      <c r="AW1186" s="13" t="s">
        <v>31</v>
      </c>
      <c r="AX1186" s="13" t="s">
        <v>75</v>
      </c>
      <c r="AY1186" s="247" t="s">
        <v>156</v>
      </c>
    </row>
    <row r="1187" s="13" customFormat="1">
      <c r="A1187" s="13"/>
      <c r="B1187" s="237"/>
      <c r="C1187" s="238"/>
      <c r="D1187" s="239" t="s">
        <v>170</v>
      </c>
      <c r="E1187" s="240" t="s">
        <v>1</v>
      </c>
      <c r="F1187" s="241" t="s">
        <v>172</v>
      </c>
      <c r="G1187" s="238"/>
      <c r="H1187" s="240" t="s">
        <v>1</v>
      </c>
      <c r="I1187" s="242"/>
      <c r="J1187" s="238"/>
      <c r="K1187" s="238"/>
      <c r="L1187" s="243"/>
      <c r="M1187" s="244"/>
      <c r="N1187" s="245"/>
      <c r="O1187" s="245"/>
      <c r="P1187" s="245"/>
      <c r="Q1187" s="245"/>
      <c r="R1187" s="245"/>
      <c r="S1187" s="245"/>
      <c r="T1187" s="246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7" t="s">
        <v>170</v>
      </c>
      <c r="AU1187" s="247" t="s">
        <v>85</v>
      </c>
      <c r="AV1187" s="13" t="s">
        <v>83</v>
      </c>
      <c r="AW1187" s="13" t="s">
        <v>31</v>
      </c>
      <c r="AX1187" s="13" t="s">
        <v>75</v>
      </c>
      <c r="AY1187" s="247" t="s">
        <v>156</v>
      </c>
    </row>
    <row r="1188" s="13" customFormat="1">
      <c r="A1188" s="13"/>
      <c r="B1188" s="237"/>
      <c r="C1188" s="238"/>
      <c r="D1188" s="239" t="s">
        <v>170</v>
      </c>
      <c r="E1188" s="240" t="s">
        <v>1</v>
      </c>
      <c r="F1188" s="241" t="s">
        <v>173</v>
      </c>
      <c r="G1188" s="238"/>
      <c r="H1188" s="240" t="s">
        <v>1</v>
      </c>
      <c r="I1188" s="242"/>
      <c r="J1188" s="238"/>
      <c r="K1188" s="238"/>
      <c r="L1188" s="243"/>
      <c r="M1188" s="244"/>
      <c r="N1188" s="245"/>
      <c r="O1188" s="245"/>
      <c r="P1188" s="245"/>
      <c r="Q1188" s="245"/>
      <c r="R1188" s="245"/>
      <c r="S1188" s="245"/>
      <c r="T1188" s="246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7" t="s">
        <v>170</v>
      </c>
      <c r="AU1188" s="247" t="s">
        <v>85</v>
      </c>
      <c r="AV1188" s="13" t="s">
        <v>83</v>
      </c>
      <c r="AW1188" s="13" t="s">
        <v>31</v>
      </c>
      <c r="AX1188" s="13" t="s">
        <v>75</v>
      </c>
      <c r="AY1188" s="247" t="s">
        <v>156</v>
      </c>
    </row>
    <row r="1189" s="13" customFormat="1">
      <c r="A1189" s="13"/>
      <c r="B1189" s="237"/>
      <c r="C1189" s="238"/>
      <c r="D1189" s="239" t="s">
        <v>170</v>
      </c>
      <c r="E1189" s="240" t="s">
        <v>1</v>
      </c>
      <c r="F1189" s="241" t="s">
        <v>1027</v>
      </c>
      <c r="G1189" s="238"/>
      <c r="H1189" s="240" t="s">
        <v>1</v>
      </c>
      <c r="I1189" s="242"/>
      <c r="J1189" s="238"/>
      <c r="K1189" s="238"/>
      <c r="L1189" s="243"/>
      <c r="M1189" s="244"/>
      <c r="N1189" s="245"/>
      <c r="O1189" s="245"/>
      <c r="P1189" s="245"/>
      <c r="Q1189" s="245"/>
      <c r="R1189" s="245"/>
      <c r="S1189" s="245"/>
      <c r="T1189" s="246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47" t="s">
        <v>170</v>
      </c>
      <c r="AU1189" s="247" t="s">
        <v>85</v>
      </c>
      <c r="AV1189" s="13" t="s">
        <v>83</v>
      </c>
      <c r="AW1189" s="13" t="s">
        <v>31</v>
      </c>
      <c r="AX1189" s="13" t="s">
        <v>75</v>
      </c>
      <c r="AY1189" s="247" t="s">
        <v>156</v>
      </c>
    </row>
    <row r="1190" s="13" customFormat="1">
      <c r="A1190" s="13"/>
      <c r="B1190" s="237"/>
      <c r="C1190" s="238"/>
      <c r="D1190" s="239" t="s">
        <v>170</v>
      </c>
      <c r="E1190" s="240" t="s">
        <v>1</v>
      </c>
      <c r="F1190" s="241" t="s">
        <v>1028</v>
      </c>
      <c r="G1190" s="238"/>
      <c r="H1190" s="240" t="s">
        <v>1</v>
      </c>
      <c r="I1190" s="242"/>
      <c r="J1190" s="238"/>
      <c r="K1190" s="238"/>
      <c r="L1190" s="243"/>
      <c r="M1190" s="244"/>
      <c r="N1190" s="245"/>
      <c r="O1190" s="245"/>
      <c r="P1190" s="245"/>
      <c r="Q1190" s="245"/>
      <c r="R1190" s="245"/>
      <c r="S1190" s="245"/>
      <c r="T1190" s="246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7" t="s">
        <v>170</v>
      </c>
      <c r="AU1190" s="247" t="s">
        <v>85</v>
      </c>
      <c r="AV1190" s="13" t="s">
        <v>83</v>
      </c>
      <c r="AW1190" s="13" t="s">
        <v>31</v>
      </c>
      <c r="AX1190" s="13" t="s">
        <v>75</v>
      </c>
      <c r="AY1190" s="247" t="s">
        <v>156</v>
      </c>
    </row>
    <row r="1191" s="13" customFormat="1">
      <c r="A1191" s="13"/>
      <c r="B1191" s="237"/>
      <c r="C1191" s="238"/>
      <c r="D1191" s="239" t="s">
        <v>170</v>
      </c>
      <c r="E1191" s="240" t="s">
        <v>1</v>
      </c>
      <c r="F1191" s="241" t="s">
        <v>173</v>
      </c>
      <c r="G1191" s="238"/>
      <c r="H1191" s="240" t="s">
        <v>1</v>
      </c>
      <c r="I1191" s="242"/>
      <c r="J1191" s="238"/>
      <c r="K1191" s="238"/>
      <c r="L1191" s="243"/>
      <c r="M1191" s="244"/>
      <c r="N1191" s="245"/>
      <c r="O1191" s="245"/>
      <c r="P1191" s="245"/>
      <c r="Q1191" s="245"/>
      <c r="R1191" s="245"/>
      <c r="S1191" s="245"/>
      <c r="T1191" s="246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47" t="s">
        <v>170</v>
      </c>
      <c r="AU1191" s="247" t="s">
        <v>85</v>
      </c>
      <c r="AV1191" s="13" t="s">
        <v>83</v>
      </c>
      <c r="AW1191" s="13" t="s">
        <v>31</v>
      </c>
      <c r="AX1191" s="13" t="s">
        <v>75</v>
      </c>
      <c r="AY1191" s="247" t="s">
        <v>156</v>
      </c>
    </row>
    <row r="1192" s="14" customFormat="1">
      <c r="A1192" s="14"/>
      <c r="B1192" s="248"/>
      <c r="C1192" s="249"/>
      <c r="D1192" s="239" t="s">
        <v>170</v>
      </c>
      <c r="E1192" s="250" t="s">
        <v>1</v>
      </c>
      <c r="F1192" s="251" t="s">
        <v>1029</v>
      </c>
      <c r="G1192" s="249"/>
      <c r="H1192" s="252">
        <v>2</v>
      </c>
      <c r="I1192" s="253"/>
      <c r="J1192" s="249"/>
      <c r="K1192" s="249"/>
      <c r="L1192" s="254"/>
      <c r="M1192" s="255"/>
      <c r="N1192" s="256"/>
      <c r="O1192" s="256"/>
      <c r="P1192" s="256"/>
      <c r="Q1192" s="256"/>
      <c r="R1192" s="256"/>
      <c r="S1192" s="256"/>
      <c r="T1192" s="257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58" t="s">
        <v>170</v>
      </c>
      <c r="AU1192" s="258" t="s">
        <v>85</v>
      </c>
      <c r="AV1192" s="14" t="s">
        <v>85</v>
      </c>
      <c r="AW1192" s="14" t="s">
        <v>31</v>
      </c>
      <c r="AX1192" s="14" t="s">
        <v>83</v>
      </c>
      <c r="AY1192" s="258" t="s">
        <v>156</v>
      </c>
    </row>
    <row r="1193" s="2" customFormat="1" ht="16.5" customHeight="1">
      <c r="A1193" s="39"/>
      <c r="B1193" s="40"/>
      <c r="C1193" s="281" t="s">
        <v>1030</v>
      </c>
      <c r="D1193" s="281" t="s">
        <v>289</v>
      </c>
      <c r="E1193" s="282" t="s">
        <v>1031</v>
      </c>
      <c r="F1193" s="283" t="s">
        <v>1032</v>
      </c>
      <c r="G1193" s="284" t="s">
        <v>712</v>
      </c>
      <c r="H1193" s="285">
        <v>2</v>
      </c>
      <c r="I1193" s="286"/>
      <c r="J1193" s="287">
        <f>ROUND(I1193*H1193,2)</f>
        <v>0</v>
      </c>
      <c r="K1193" s="283" t="s">
        <v>1</v>
      </c>
      <c r="L1193" s="288"/>
      <c r="M1193" s="289" t="s">
        <v>1</v>
      </c>
      <c r="N1193" s="290" t="s">
        <v>40</v>
      </c>
      <c r="O1193" s="92"/>
      <c r="P1193" s="228">
        <f>O1193*H1193</f>
        <v>0</v>
      </c>
      <c r="Q1193" s="228">
        <v>0.00214</v>
      </c>
      <c r="R1193" s="228">
        <f>Q1193*H1193</f>
        <v>0.00428</v>
      </c>
      <c r="S1193" s="228">
        <v>0</v>
      </c>
      <c r="T1193" s="229">
        <f>S1193*H1193</f>
        <v>0</v>
      </c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R1193" s="230" t="s">
        <v>399</v>
      </c>
      <c r="AT1193" s="230" t="s">
        <v>289</v>
      </c>
      <c r="AU1193" s="230" t="s">
        <v>85</v>
      </c>
      <c r="AY1193" s="18" t="s">
        <v>156</v>
      </c>
      <c r="BE1193" s="231">
        <f>IF(N1193="základní",J1193,0)</f>
        <v>0</v>
      </c>
      <c r="BF1193" s="231">
        <f>IF(N1193="snížená",J1193,0)</f>
        <v>0</v>
      </c>
      <c r="BG1193" s="231">
        <f>IF(N1193="zákl. přenesená",J1193,0)</f>
        <v>0</v>
      </c>
      <c r="BH1193" s="231">
        <f>IF(N1193="sníž. přenesená",J1193,0)</f>
        <v>0</v>
      </c>
      <c r="BI1193" s="231">
        <f>IF(N1193="nulová",J1193,0)</f>
        <v>0</v>
      </c>
      <c r="BJ1193" s="18" t="s">
        <v>83</v>
      </c>
      <c r="BK1193" s="231">
        <f>ROUND(I1193*H1193,2)</f>
        <v>0</v>
      </c>
      <c r="BL1193" s="18" t="s">
        <v>209</v>
      </c>
      <c r="BM1193" s="230" t="s">
        <v>1033</v>
      </c>
    </row>
    <row r="1194" s="12" customFormat="1" ht="22.8" customHeight="1">
      <c r="A1194" s="12"/>
      <c r="B1194" s="203"/>
      <c r="C1194" s="204"/>
      <c r="D1194" s="205" t="s">
        <v>74</v>
      </c>
      <c r="E1194" s="217" t="s">
        <v>1034</v>
      </c>
      <c r="F1194" s="217" t="s">
        <v>1035</v>
      </c>
      <c r="G1194" s="204"/>
      <c r="H1194" s="204"/>
      <c r="I1194" s="207"/>
      <c r="J1194" s="218">
        <f>BK1194</f>
        <v>0</v>
      </c>
      <c r="K1194" s="204"/>
      <c r="L1194" s="209"/>
      <c r="M1194" s="210"/>
      <c r="N1194" s="211"/>
      <c r="O1194" s="211"/>
      <c r="P1194" s="212">
        <f>SUM(P1195:P1210)</f>
        <v>0</v>
      </c>
      <c r="Q1194" s="211"/>
      <c r="R1194" s="212">
        <f>SUM(R1195:R1210)</f>
        <v>0.00191</v>
      </c>
      <c r="S1194" s="211"/>
      <c r="T1194" s="213">
        <f>SUM(T1195:T1210)</f>
        <v>0.0054999999999999997</v>
      </c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R1194" s="214" t="s">
        <v>85</v>
      </c>
      <c r="AT1194" s="215" t="s">
        <v>74</v>
      </c>
      <c r="AU1194" s="215" t="s">
        <v>83</v>
      </c>
      <c r="AY1194" s="214" t="s">
        <v>156</v>
      </c>
      <c r="BK1194" s="216">
        <f>SUM(BK1195:BK1210)</f>
        <v>0</v>
      </c>
    </row>
    <row r="1195" s="2" customFormat="1" ht="16.5" customHeight="1">
      <c r="A1195" s="39"/>
      <c r="B1195" s="40"/>
      <c r="C1195" s="219" t="s">
        <v>1036</v>
      </c>
      <c r="D1195" s="219" t="s">
        <v>160</v>
      </c>
      <c r="E1195" s="220" t="s">
        <v>1037</v>
      </c>
      <c r="F1195" s="221" t="s">
        <v>1038</v>
      </c>
      <c r="G1195" s="222" t="s">
        <v>712</v>
      </c>
      <c r="H1195" s="223">
        <v>1</v>
      </c>
      <c r="I1195" s="224"/>
      <c r="J1195" s="225">
        <f>ROUND(I1195*H1195,2)</f>
        <v>0</v>
      </c>
      <c r="K1195" s="221" t="s">
        <v>1</v>
      </c>
      <c r="L1195" s="45"/>
      <c r="M1195" s="226" t="s">
        <v>1</v>
      </c>
      <c r="N1195" s="227" t="s">
        <v>40</v>
      </c>
      <c r="O1195" s="92"/>
      <c r="P1195" s="228">
        <f>O1195*H1195</f>
        <v>0</v>
      </c>
      <c r="Q1195" s="228">
        <v>0</v>
      </c>
      <c r="R1195" s="228">
        <f>Q1195*H1195</f>
        <v>0</v>
      </c>
      <c r="S1195" s="228">
        <v>0.0054999999999999997</v>
      </c>
      <c r="T1195" s="229">
        <f>S1195*H1195</f>
        <v>0.0054999999999999997</v>
      </c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R1195" s="230" t="s">
        <v>209</v>
      </c>
      <c r="AT1195" s="230" t="s">
        <v>160</v>
      </c>
      <c r="AU1195" s="230" t="s">
        <v>85</v>
      </c>
      <c r="AY1195" s="18" t="s">
        <v>156</v>
      </c>
      <c r="BE1195" s="231">
        <f>IF(N1195="základní",J1195,0)</f>
        <v>0</v>
      </c>
      <c r="BF1195" s="231">
        <f>IF(N1195="snížená",J1195,0)</f>
        <v>0</v>
      </c>
      <c r="BG1195" s="231">
        <f>IF(N1195="zákl. přenesená",J1195,0)</f>
        <v>0</v>
      </c>
      <c r="BH1195" s="231">
        <f>IF(N1195="sníž. přenesená",J1195,0)</f>
        <v>0</v>
      </c>
      <c r="BI1195" s="231">
        <f>IF(N1195="nulová",J1195,0)</f>
        <v>0</v>
      </c>
      <c r="BJ1195" s="18" t="s">
        <v>83</v>
      </c>
      <c r="BK1195" s="231">
        <f>ROUND(I1195*H1195,2)</f>
        <v>0</v>
      </c>
      <c r="BL1195" s="18" t="s">
        <v>209</v>
      </c>
      <c r="BM1195" s="230" t="s">
        <v>1039</v>
      </c>
    </row>
    <row r="1196" s="13" customFormat="1">
      <c r="A1196" s="13"/>
      <c r="B1196" s="237"/>
      <c r="C1196" s="238"/>
      <c r="D1196" s="239" t="s">
        <v>170</v>
      </c>
      <c r="E1196" s="240" t="s">
        <v>1</v>
      </c>
      <c r="F1196" s="241" t="s">
        <v>171</v>
      </c>
      <c r="G1196" s="238"/>
      <c r="H1196" s="240" t="s">
        <v>1</v>
      </c>
      <c r="I1196" s="242"/>
      <c r="J1196" s="238"/>
      <c r="K1196" s="238"/>
      <c r="L1196" s="243"/>
      <c r="M1196" s="244"/>
      <c r="N1196" s="245"/>
      <c r="O1196" s="245"/>
      <c r="P1196" s="245"/>
      <c r="Q1196" s="245"/>
      <c r="R1196" s="245"/>
      <c r="S1196" s="245"/>
      <c r="T1196" s="246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7" t="s">
        <v>170</v>
      </c>
      <c r="AU1196" s="247" t="s">
        <v>85</v>
      </c>
      <c r="AV1196" s="13" t="s">
        <v>83</v>
      </c>
      <c r="AW1196" s="13" t="s">
        <v>31</v>
      </c>
      <c r="AX1196" s="13" t="s">
        <v>75</v>
      </c>
      <c r="AY1196" s="247" t="s">
        <v>156</v>
      </c>
    </row>
    <row r="1197" s="13" customFormat="1">
      <c r="A1197" s="13"/>
      <c r="B1197" s="237"/>
      <c r="C1197" s="238"/>
      <c r="D1197" s="239" t="s">
        <v>170</v>
      </c>
      <c r="E1197" s="240" t="s">
        <v>1</v>
      </c>
      <c r="F1197" s="241" t="s">
        <v>173</v>
      </c>
      <c r="G1197" s="238"/>
      <c r="H1197" s="240" t="s">
        <v>1</v>
      </c>
      <c r="I1197" s="242"/>
      <c r="J1197" s="238"/>
      <c r="K1197" s="238"/>
      <c r="L1197" s="243"/>
      <c r="M1197" s="244"/>
      <c r="N1197" s="245"/>
      <c r="O1197" s="245"/>
      <c r="P1197" s="245"/>
      <c r="Q1197" s="245"/>
      <c r="R1197" s="245"/>
      <c r="S1197" s="245"/>
      <c r="T1197" s="246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47" t="s">
        <v>170</v>
      </c>
      <c r="AU1197" s="247" t="s">
        <v>85</v>
      </c>
      <c r="AV1197" s="13" t="s">
        <v>83</v>
      </c>
      <c r="AW1197" s="13" t="s">
        <v>31</v>
      </c>
      <c r="AX1197" s="13" t="s">
        <v>75</v>
      </c>
      <c r="AY1197" s="247" t="s">
        <v>156</v>
      </c>
    </row>
    <row r="1198" s="13" customFormat="1">
      <c r="A1198" s="13"/>
      <c r="B1198" s="237"/>
      <c r="C1198" s="238"/>
      <c r="D1198" s="239" t="s">
        <v>170</v>
      </c>
      <c r="E1198" s="240" t="s">
        <v>1</v>
      </c>
      <c r="F1198" s="241" t="s">
        <v>1040</v>
      </c>
      <c r="G1198" s="238"/>
      <c r="H1198" s="240" t="s">
        <v>1</v>
      </c>
      <c r="I1198" s="242"/>
      <c r="J1198" s="238"/>
      <c r="K1198" s="238"/>
      <c r="L1198" s="243"/>
      <c r="M1198" s="244"/>
      <c r="N1198" s="245"/>
      <c r="O1198" s="245"/>
      <c r="P1198" s="245"/>
      <c r="Q1198" s="245"/>
      <c r="R1198" s="245"/>
      <c r="S1198" s="245"/>
      <c r="T1198" s="246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7" t="s">
        <v>170</v>
      </c>
      <c r="AU1198" s="247" t="s">
        <v>85</v>
      </c>
      <c r="AV1198" s="13" t="s">
        <v>83</v>
      </c>
      <c r="AW1198" s="13" t="s">
        <v>31</v>
      </c>
      <c r="AX1198" s="13" t="s">
        <v>75</v>
      </c>
      <c r="AY1198" s="247" t="s">
        <v>156</v>
      </c>
    </row>
    <row r="1199" s="13" customFormat="1">
      <c r="A1199" s="13"/>
      <c r="B1199" s="237"/>
      <c r="C1199" s="238"/>
      <c r="D1199" s="239" t="s">
        <v>170</v>
      </c>
      <c r="E1199" s="240" t="s">
        <v>1</v>
      </c>
      <c r="F1199" s="241" t="s">
        <v>1041</v>
      </c>
      <c r="G1199" s="238"/>
      <c r="H1199" s="240" t="s">
        <v>1</v>
      </c>
      <c r="I1199" s="242"/>
      <c r="J1199" s="238"/>
      <c r="K1199" s="238"/>
      <c r="L1199" s="243"/>
      <c r="M1199" s="244"/>
      <c r="N1199" s="245"/>
      <c r="O1199" s="245"/>
      <c r="P1199" s="245"/>
      <c r="Q1199" s="245"/>
      <c r="R1199" s="245"/>
      <c r="S1199" s="245"/>
      <c r="T1199" s="246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47" t="s">
        <v>170</v>
      </c>
      <c r="AU1199" s="247" t="s">
        <v>85</v>
      </c>
      <c r="AV1199" s="13" t="s">
        <v>83</v>
      </c>
      <c r="AW1199" s="13" t="s">
        <v>31</v>
      </c>
      <c r="AX1199" s="13" t="s">
        <v>75</v>
      </c>
      <c r="AY1199" s="247" t="s">
        <v>156</v>
      </c>
    </row>
    <row r="1200" s="13" customFormat="1">
      <c r="A1200" s="13"/>
      <c r="B1200" s="237"/>
      <c r="C1200" s="238"/>
      <c r="D1200" s="239" t="s">
        <v>170</v>
      </c>
      <c r="E1200" s="240" t="s">
        <v>1</v>
      </c>
      <c r="F1200" s="241" t="s">
        <v>1042</v>
      </c>
      <c r="G1200" s="238"/>
      <c r="H1200" s="240" t="s">
        <v>1</v>
      </c>
      <c r="I1200" s="242"/>
      <c r="J1200" s="238"/>
      <c r="K1200" s="238"/>
      <c r="L1200" s="243"/>
      <c r="M1200" s="244"/>
      <c r="N1200" s="245"/>
      <c r="O1200" s="245"/>
      <c r="P1200" s="245"/>
      <c r="Q1200" s="245"/>
      <c r="R1200" s="245"/>
      <c r="S1200" s="245"/>
      <c r="T1200" s="246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7" t="s">
        <v>170</v>
      </c>
      <c r="AU1200" s="247" t="s">
        <v>85</v>
      </c>
      <c r="AV1200" s="13" t="s">
        <v>83</v>
      </c>
      <c r="AW1200" s="13" t="s">
        <v>31</v>
      </c>
      <c r="AX1200" s="13" t="s">
        <v>75</v>
      </c>
      <c r="AY1200" s="247" t="s">
        <v>156</v>
      </c>
    </row>
    <row r="1201" s="13" customFormat="1">
      <c r="A1201" s="13"/>
      <c r="B1201" s="237"/>
      <c r="C1201" s="238"/>
      <c r="D1201" s="239" t="s">
        <v>170</v>
      </c>
      <c r="E1201" s="240" t="s">
        <v>1</v>
      </c>
      <c r="F1201" s="241" t="s">
        <v>1043</v>
      </c>
      <c r="G1201" s="238"/>
      <c r="H1201" s="240" t="s">
        <v>1</v>
      </c>
      <c r="I1201" s="242"/>
      <c r="J1201" s="238"/>
      <c r="K1201" s="238"/>
      <c r="L1201" s="243"/>
      <c r="M1201" s="244"/>
      <c r="N1201" s="245"/>
      <c r="O1201" s="245"/>
      <c r="P1201" s="245"/>
      <c r="Q1201" s="245"/>
      <c r="R1201" s="245"/>
      <c r="S1201" s="245"/>
      <c r="T1201" s="246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7" t="s">
        <v>170</v>
      </c>
      <c r="AU1201" s="247" t="s">
        <v>85</v>
      </c>
      <c r="AV1201" s="13" t="s">
        <v>83</v>
      </c>
      <c r="AW1201" s="13" t="s">
        <v>31</v>
      </c>
      <c r="AX1201" s="13" t="s">
        <v>75</v>
      </c>
      <c r="AY1201" s="247" t="s">
        <v>156</v>
      </c>
    </row>
    <row r="1202" s="13" customFormat="1">
      <c r="A1202" s="13"/>
      <c r="B1202" s="237"/>
      <c r="C1202" s="238"/>
      <c r="D1202" s="239" t="s">
        <v>170</v>
      </c>
      <c r="E1202" s="240" t="s">
        <v>1</v>
      </c>
      <c r="F1202" s="241" t="s">
        <v>1044</v>
      </c>
      <c r="G1202" s="238"/>
      <c r="H1202" s="240" t="s">
        <v>1</v>
      </c>
      <c r="I1202" s="242"/>
      <c r="J1202" s="238"/>
      <c r="K1202" s="238"/>
      <c r="L1202" s="243"/>
      <c r="M1202" s="244"/>
      <c r="N1202" s="245"/>
      <c r="O1202" s="245"/>
      <c r="P1202" s="245"/>
      <c r="Q1202" s="245"/>
      <c r="R1202" s="245"/>
      <c r="S1202" s="245"/>
      <c r="T1202" s="246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7" t="s">
        <v>170</v>
      </c>
      <c r="AU1202" s="247" t="s">
        <v>85</v>
      </c>
      <c r="AV1202" s="13" t="s">
        <v>83</v>
      </c>
      <c r="AW1202" s="13" t="s">
        <v>31</v>
      </c>
      <c r="AX1202" s="13" t="s">
        <v>75</v>
      </c>
      <c r="AY1202" s="247" t="s">
        <v>156</v>
      </c>
    </row>
    <row r="1203" s="14" customFormat="1">
      <c r="A1203" s="14"/>
      <c r="B1203" s="248"/>
      <c r="C1203" s="249"/>
      <c r="D1203" s="239" t="s">
        <v>170</v>
      </c>
      <c r="E1203" s="250" t="s">
        <v>1</v>
      </c>
      <c r="F1203" s="251" t="s">
        <v>83</v>
      </c>
      <c r="G1203" s="249"/>
      <c r="H1203" s="252">
        <v>1</v>
      </c>
      <c r="I1203" s="253"/>
      <c r="J1203" s="249"/>
      <c r="K1203" s="249"/>
      <c r="L1203" s="254"/>
      <c r="M1203" s="255"/>
      <c r="N1203" s="256"/>
      <c r="O1203" s="256"/>
      <c r="P1203" s="256"/>
      <c r="Q1203" s="256"/>
      <c r="R1203" s="256"/>
      <c r="S1203" s="256"/>
      <c r="T1203" s="257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8" t="s">
        <v>170</v>
      </c>
      <c r="AU1203" s="258" t="s">
        <v>85</v>
      </c>
      <c r="AV1203" s="14" t="s">
        <v>85</v>
      </c>
      <c r="AW1203" s="14" t="s">
        <v>31</v>
      </c>
      <c r="AX1203" s="14" t="s">
        <v>83</v>
      </c>
      <c r="AY1203" s="258" t="s">
        <v>156</v>
      </c>
    </row>
    <row r="1204" s="2" customFormat="1" ht="16.5" customHeight="1">
      <c r="A1204" s="39"/>
      <c r="B1204" s="40"/>
      <c r="C1204" s="219" t="s">
        <v>1045</v>
      </c>
      <c r="D1204" s="219" t="s">
        <v>160</v>
      </c>
      <c r="E1204" s="220" t="s">
        <v>1046</v>
      </c>
      <c r="F1204" s="221" t="s">
        <v>1047</v>
      </c>
      <c r="G1204" s="222" t="s">
        <v>712</v>
      </c>
      <c r="H1204" s="223">
        <v>1</v>
      </c>
      <c r="I1204" s="224"/>
      <c r="J1204" s="225">
        <f>ROUND(I1204*H1204,2)</f>
        <v>0</v>
      </c>
      <c r="K1204" s="221" t="s">
        <v>164</v>
      </c>
      <c r="L1204" s="45"/>
      <c r="M1204" s="226" t="s">
        <v>1</v>
      </c>
      <c r="N1204" s="227" t="s">
        <v>40</v>
      </c>
      <c r="O1204" s="92"/>
      <c r="P1204" s="228">
        <f>O1204*H1204</f>
        <v>0</v>
      </c>
      <c r="Q1204" s="228">
        <v>0</v>
      </c>
      <c r="R1204" s="228">
        <f>Q1204*H1204</f>
        <v>0</v>
      </c>
      <c r="S1204" s="228">
        <v>0</v>
      </c>
      <c r="T1204" s="229">
        <f>S1204*H1204</f>
        <v>0</v>
      </c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R1204" s="230" t="s">
        <v>209</v>
      </c>
      <c r="AT1204" s="230" t="s">
        <v>160</v>
      </c>
      <c r="AU1204" s="230" t="s">
        <v>85</v>
      </c>
      <c r="AY1204" s="18" t="s">
        <v>156</v>
      </c>
      <c r="BE1204" s="231">
        <f>IF(N1204="základní",J1204,0)</f>
        <v>0</v>
      </c>
      <c r="BF1204" s="231">
        <f>IF(N1204="snížená",J1204,0)</f>
        <v>0</v>
      </c>
      <c r="BG1204" s="231">
        <f>IF(N1204="zákl. přenesená",J1204,0)</f>
        <v>0</v>
      </c>
      <c r="BH1204" s="231">
        <f>IF(N1204="sníž. přenesená",J1204,0)</f>
        <v>0</v>
      </c>
      <c r="BI1204" s="231">
        <f>IF(N1204="nulová",J1204,0)</f>
        <v>0</v>
      </c>
      <c r="BJ1204" s="18" t="s">
        <v>83</v>
      </c>
      <c r="BK1204" s="231">
        <f>ROUND(I1204*H1204,2)</f>
        <v>0</v>
      </c>
      <c r="BL1204" s="18" t="s">
        <v>209</v>
      </c>
      <c r="BM1204" s="230" t="s">
        <v>1048</v>
      </c>
    </row>
    <row r="1205" s="2" customFormat="1">
      <c r="A1205" s="39"/>
      <c r="B1205" s="40"/>
      <c r="C1205" s="41"/>
      <c r="D1205" s="232" t="s">
        <v>168</v>
      </c>
      <c r="E1205" s="41"/>
      <c r="F1205" s="233" t="s">
        <v>1049</v>
      </c>
      <c r="G1205" s="41"/>
      <c r="H1205" s="41"/>
      <c r="I1205" s="234"/>
      <c r="J1205" s="41"/>
      <c r="K1205" s="41"/>
      <c r="L1205" s="45"/>
      <c r="M1205" s="235"/>
      <c r="N1205" s="236"/>
      <c r="O1205" s="92"/>
      <c r="P1205" s="92"/>
      <c r="Q1205" s="92"/>
      <c r="R1205" s="92"/>
      <c r="S1205" s="92"/>
      <c r="T1205" s="93"/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T1205" s="18" t="s">
        <v>168</v>
      </c>
      <c r="AU1205" s="18" t="s">
        <v>85</v>
      </c>
    </row>
    <row r="1206" s="13" customFormat="1">
      <c r="A1206" s="13"/>
      <c r="B1206" s="237"/>
      <c r="C1206" s="238"/>
      <c r="D1206" s="239" t="s">
        <v>170</v>
      </c>
      <c r="E1206" s="240" t="s">
        <v>1</v>
      </c>
      <c r="F1206" s="241" t="s">
        <v>171</v>
      </c>
      <c r="G1206" s="238"/>
      <c r="H1206" s="240" t="s">
        <v>1</v>
      </c>
      <c r="I1206" s="242"/>
      <c r="J1206" s="238"/>
      <c r="K1206" s="238"/>
      <c r="L1206" s="243"/>
      <c r="M1206" s="244"/>
      <c r="N1206" s="245"/>
      <c r="O1206" s="245"/>
      <c r="P1206" s="245"/>
      <c r="Q1206" s="245"/>
      <c r="R1206" s="245"/>
      <c r="S1206" s="245"/>
      <c r="T1206" s="246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47" t="s">
        <v>170</v>
      </c>
      <c r="AU1206" s="247" t="s">
        <v>85</v>
      </c>
      <c r="AV1206" s="13" t="s">
        <v>83</v>
      </c>
      <c r="AW1206" s="13" t="s">
        <v>31</v>
      </c>
      <c r="AX1206" s="13" t="s">
        <v>75</v>
      </c>
      <c r="AY1206" s="247" t="s">
        <v>156</v>
      </c>
    </row>
    <row r="1207" s="13" customFormat="1">
      <c r="A1207" s="13"/>
      <c r="B1207" s="237"/>
      <c r="C1207" s="238"/>
      <c r="D1207" s="239" t="s">
        <v>170</v>
      </c>
      <c r="E1207" s="240" t="s">
        <v>1</v>
      </c>
      <c r="F1207" s="241" t="s">
        <v>172</v>
      </c>
      <c r="G1207" s="238"/>
      <c r="H1207" s="240" t="s">
        <v>1</v>
      </c>
      <c r="I1207" s="242"/>
      <c r="J1207" s="238"/>
      <c r="K1207" s="238"/>
      <c r="L1207" s="243"/>
      <c r="M1207" s="244"/>
      <c r="N1207" s="245"/>
      <c r="O1207" s="245"/>
      <c r="P1207" s="245"/>
      <c r="Q1207" s="245"/>
      <c r="R1207" s="245"/>
      <c r="S1207" s="245"/>
      <c r="T1207" s="246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47" t="s">
        <v>170</v>
      </c>
      <c r="AU1207" s="247" t="s">
        <v>85</v>
      </c>
      <c r="AV1207" s="13" t="s">
        <v>83</v>
      </c>
      <c r="AW1207" s="13" t="s">
        <v>31</v>
      </c>
      <c r="AX1207" s="13" t="s">
        <v>75</v>
      </c>
      <c r="AY1207" s="247" t="s">
        <v>156</v>
      </c>
    </row>
    <row r="1208" s="13" customFormat="1">
      <c r="A1208" s="13"/>
      <c r="B1208" s="237"/>
      <c r="C1208" s="238"/>
      <c r="D1208" s="239" t="s">
        <v>170</v>
      </c>
      <c r="E1208" s="240" t="s">
        <v>1</v>
      </c>
      <c r="F1208" s="241" t="s">
        <v>173</v>
      </c>
      <c r="G1208" s="238"/>
      <c r="H1208" s="240" t="s">
        <v>1</v>
      </c>
      <c r="I1208" s="242"/>
      <c r="J1208" s="238"/>
      <c r="K1208" s="238"/>
      <c r="L1208" s="243"/>
      <c r="M1208" s="244"/>
      <c r="N1208" s="245"/>
      <c r="O1208" s="245"/>
      <c r="P1208" s="245"/>
      <c r="Q1208" s="245"/>
      <c r="R1208" s="245"/>
      <c r="S1208" s="245"/>
      <c r="T1208" s="246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7" t="s">
        <v>170</v>
      </c>
      <c r="AU1208" s="247" t="s">
        <v>85</v>
      </c>
      <c r="AV1208" s="13" t="s">
        <v>83</v>
      </c>
      <c r="AW1208" s="13" t="s">
        <v>31</v>
      </c>
      <c r="AX1208" s="13" t="s">
        <v>75</v>
      </c>
      <c r="AY1208" s="247" t="s">
        <v>156</v>
      </c>
    </row>
    <row r="1209" s="14" customFormat="1">
      <c r="A1209" s="14"/>
      <c r="B1209" s="248"/>
      <c r="C1209" s="249"/>
      <c r="D1209" s="239" t="s">
        <v>170</v>
      </c>
      <c r="E1209" s="250" t="s">
        <v>1</v>
      </c>
      <c r="F1209" s="251" t="s">
        <v>1050</v>
      </c>
      <c r="G1209" s="249"/>
      <c r="H1209" s="252">
        <v>1</v>
      </c>
      <c r="I1209" s="253"/>
      <c r="J1209" s="249"/>
      <c r="K1209" s="249"/>
      <c r="L1209" s="254"/>
      <c r="M1209" s="255"/>
      <c r="N1209" s="256"/>
      <c r="O1209" s="256"/>
      <c r="P1209" s="256"/>
      <c r="Q1209" s="256"/>
      <c r="R1209" s="256"/>
      <c r="S1209" s="256"/>
      <c r="T1209" s="257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8" t="s">
        <v>170</v>
      </c>
      <c r="AU1209" s="258" t="s">
        <v>85</v>
      </c>
      <c r="AV1209" s="14" t="s">
        <v>85</v>
      </c>
      <c r="AW1209" s="14" t="s">
        <v>31</v>
      </c>
      <c r="AX1209" s="14" t="s">
        <v>83</v>
      </c>
      <c r="AY1209" s="258" t="s">
        <v>156</v>
      </c>
    </row>
    <row r="1210" s="2" customFormat="1" ht="26.4" customHeight="1">
      <c r="A1210" s="39"/>
      <c r="B1210" s="40"/>
      <c r="C1210" s="281" t="s">
        <v>1051</v>
      </c>
      <c r="D1210" s="281" t="s">
        <v>289</v>
      </c>
      <c r="E1210" s="282" t="s">
        <v>1052</v>
      </c>
      <c r="F1210" s="283" t="s">
        <v>1053</v>
      </c>
      <c r="G1210" s="284" t="s">
        <v>712</v>
      </c>
      <c r="H1210" s="285">
        <v>1</v>
      </c>
      <c r="I1210" s="286"/>
      <c r="J1210" s="287">
        <f>ROUND(I1210*H1210,2)</f>
        <v>0</v>
      </c>
      <c r="K1210" s="283" t="s">
        <v>1</v>
      </c>
      <c r="L1210" s="288"/>
      <c r="M1210" s="289" t="s">
        <v>1</v>
      </c>
      <c r="N1210" s="290" t="s">
        <v>40</v>
      </c>
      <c r="O1210" s="92"/>
      <c r="P1210" s="228">
        <f>O1210*H1210</f>
        <v>0</v>
      </c>
      <c r="Q1210" s="228">
        <v>0.00191</v>
      </c>
      <c r="R1210" s="228">
        <f>Q1210*H1210</f>
        <v>0.00191</v>
      </c>
      <c r="S1210" s="228">
        <v>0</v>
      </c>
      <c r="T1210" s="229">
        <f>S1210*H1210</f>
        <v>0</v>
      </c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/>
      <c r="AE1210" s="39"/>
      <c r="AR1210" s="230" t="s">
        <v>399</v>
      </c>
      <c r="AT1210" s="230" t="s">
        <v>289</v>
      </c>
      <c r="AU1210" s="230" t="s">
        <v>85</v>
      </c>
      <c r="AY1210" s="18" t="s">
        <v>156</v>
      </c>
      <c r="BE1210" s="231">
        <f>IF(N1210="základní",J1210,0)</f>
        <v>0</v>
      </c>
      <c r="BF1210" s="231">
        <f>IF(N1210="snížená",J1210,0)</f>
        <v>0</v>
      </c>
      <c r="BG1210" s="231">
        <f>IF(N1210="zákl. přenesená",J1210,0)</f>
        <v>0</v>
      </c>
      <c r="BH1210" s="231">
        <f>IF(N1210="sníž. přenesená",J1210,0)</f>
        <v>0</v>
      </c>
      <c r="BI1210" s="231">
        <f>IF(N1210="nulová",J1210,0)</f>
        <v>0</v>
      </c>
      <c r="BJ1210" s="18" t="s">
        <v>83</v>
      </c>
      <c r="BK1210" s="231">
        <f>ROUND(I1210*H1210,2)</f>
        <v>0</v>
      </c>
      <c r="BL1210" s="18" t="s">
        <v>209</v>
      </c>
      <c r="BM1210" s="230" t="s">
        <v>1054</v>
      </c>
    </row>
    <row r="1211" s="12" customFormat="1" ht="22.8" customHeight="1">
      <c r="A1211" s="12"/>
      <c r="B1211" s="203"/>
      <c r="C1211" s="204"/>
      <c r="D1211" s="205" t="s">
        <v>74</v>
      </c>
      <c r="E1211" s="217" t="s">
        <v>1055</v>
      </c>
      <c r="F1211" s="217" t="s">
        <v>1056</v>
      </c>
      <c r="G1211" s="204"/>
      <c r="H1211" s="204"/>
      <c r="I1211" s="207"/>
      <c r="J1211" s="218">
        <f>BK1211</f>
        <v>0</v>
      </c>
      <c r="K1211" s="204"/>
      <c r="L1211" s="209"/>
      <c r="M1211" s="210"/>
      <c r="N1211" s="211"/>
      <c r="O1211" s="211"/>
      <c r="P1211" s="212">
        <f>SUM(P1212:P1220)</f>
        <v>0</v>
      </c>
      <c r="Q1211" s="211"/>
      <c r="R1211" s="212">
        <f>SUM(R1212:R1220)</f>
        <v>0.75871203999999992</v>
      </c>
      <c r="S1211" s="211"/>
      <c r="T1211" s="213">
        <f>SUM(T1212:T1220)</f>
        <v>0</v>
      </c>
      <c r="U1211" s="12"/>
      <c r="V1211" s="12"/>
      <c r="W1211" s="12"/>
      <c r="X1211" s="12"/>
      <c r="Y1211" s="12"/>
      <c r="Z1211" s="12"/>
      <c r="AA1211" s="12"/>
      <c r="AB1211" s="12"/>
      <c r="AC1211" s="12"/>
      <c r="AD1211" s="12"/>
      <c r="AE1211" s="12"/>
      <c r="AR1211" s="214" t="s">
        <v>85</v>
      </c>
      <c r="AT1211" s="215" t="s">
        <v>74</v>
      </c>
      <c r="AU1211" s="215" t="s">
        <v>83</v>
      </c>
      <c r="AY1211" s="214" t="s">
        <v>156</v>
      </c>
      <c r="BK1211" s="216">
        <f>SUM(BK1212:BK1220)</f>
        <v>0</v>
      </c>
    </row>
    <row r="1212" s="2" customFormat="1" ht="26.4" customHeight="1">
      <c r="A1212" s="39"/>
      <c r="B1212" s="40"/>
      <c r="C1212" s="219" t="s">
        <v>1057</v>
      </c>
      <c r="D1212" s="219" t="s">
        <v>160</v>
      </c>
      <c r="E1212" s="220" t="s">
        <v>1058</v>
      </c>
      <c r="F1212" s="221" t="s">
        <v>1059</v>
      </c>
      <c r="G1212" s="222" t="s">
        <v>163</v>
      </c>
      <c r="H1212" s="223">
        <v>54.348999999999997</v>
      </c>
      <c r="I1212" s="224"/>
      <c r="J1212" s="225">
        <f>ROUND(I1212*H1212,2)</f>
        <v>0</v>
      </c>
      <c r="K1212" s="221" t="s">
        <v>164</v>
      </c>
      <c r="L1212" s="45"/>
      <c r="M1212" s="226" t="s">
        <v>1</v>
      </c>
      <c r="N1212" s="227" t="s">
        <v>40</v>
      </c>
      <c r="O1212" s="92"/>
      <c r="P1212" s="228">
        <f>O1212*H1212</f>
        <v>0</v>
      </c>
      <c r="Q1212" s="228">
        <v>0.01396</v>
      </c>
      <c r="R1212" s="228">
        <f>Q1212*H1212</f>
        <v>0.75871203999999992</v>
      </c>
      <c r="S1212" s="228">
        <v>0</v>
      </c>
      <c r="T1212" s="229">
        <f>S1212*H1212</f>
        <v>0</v>
      </c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R1212" s="230" t="s">
        <v>209</v>
      </c>
      <c r="AT1212" s="230" t="s">
        <v>160</v>
      </c>
      <c r="AU1212" s="230" t="s">
        <v>85</v>
      </c>
      <c r="AY1212" s="18" t="s">
        <v>156</v>
      </c>
      <c r="BE1212" s="231">
        <f>IF(N1212="základní",J1212,0)</f>
        <v>0</v>
      </c>
      <c r="BF1212" s="231">
        <f>IF(N1212="snížená",J1212,0)</f>
        <v>0</v>
      </c>
      <c r="BG1212" s="231">
        <f>IF(N1212="zákl. přenesená",J1212,0)</f>
        <v>0</v>
      </c>
      <c r="BH1212" s="231">
        <f>IF(N1212="sníž. přenesená",J1212,0)</f>
        <v>0</v>
      </c>
      <c r="BI1212" s="231">
        <f>IF(N1212="nulová",J1212,0)</f>
        <v>0</v>
      </c>
      <c r="BJ1212" s="18" t="s">
        <v>83</v>
      </c>
      <c r="BK1212" s="231">
        <f>ROUND(I1212*H1212,2)</f>
        <v>0</v>
      </c>
      <c r="BL1212" s="18" t="s">
        <v>209</v>
      </c>
      <c r="BM1212" s="230" t="s">
        <v>1060</v>
      </c>
    </row>
    <row r="1213" s="2" customFormat="1">
      <c r="A1213" s="39"/>
      <c r="B1213" s="40"/>
      <c r="C1213" s="41"/>
      <c r="D1213" s="232" t="s">
        <v>168</v>
      </c>
      <c r="E1213" s="41"/>
      <c r="F1213" s="233" t="s">
        <v>1061</v>
      </c>
      <c r="G1213" s="41"/>
      <c r="H1213" s="41"/>
      <c r="I1213" s="234"/>
      <c r="J1213" s="41"/>
      <c r="K1213" s="41"/>
      <c r="L1213" s="45"/>
      <c r="M1213" s="235"/>
      <c r="N1213" s="236"/>
      <c r="O1213" s="92"/>
      <c r="P1213" s="92"/>
      <c r="Q1213" s="92"/>
      <c r="R1213" s="92"/>
      <c r="S1213" s="92"/>
      <c r="T1213" s="93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T1213" s="18" t="s">
        <v>168</v>
      </c>
      <c r="AU1213" s="18" t="s">
        <v>85</v>
      </c>
    </row>
    <row r="1214" s="13" customFormat="1">
      <c r="A1214" s="13"/>
      <c r="B1214" s="237"/>
      <c r="C1214" s="238"/>
      <c r="D1214" s="239" t="s">
        <v>170</v>
      </c>
      <c r="E1214" s="240" t="s">
        <v>1</v>
      </c>
      <c r="F1214" s="241" t="s">
        <v>171</v>
      </c>
      <c r="G1214" s="238"/>
      <c r="H1214" s="240" t="s">
        <v>1</v>
      </c>
      <c r="I1214" s="242"/>
      <c r="J1214" s="238"/>
      <c r="K1214" s="238"/>
      <c r="L1214" s="243"/>
      <c r="M1214" s="244"/>
      <c r="N1214" s="245"/>
      <c r="O1214" s="245"/>
      <c r="P1214" s="245"/>
      <c r="Q1214" s="245"/>
      <c r="R1214" s="245"/>
      <c r="S1214" s="245"/>
      <c r="T1214" s="246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7" t="s">
        <v>170</v>
      </c>
      <c r="AU1214" s="247" t="s">
        <v>85</v>
      </c>
      <c r="AV1214" s="13" t="s">
        <v>83</v>
      </c>
      <c r="AW1214" s="13" t="s">
        <v>31</v>
      </c>
      <c r="AX1214" s="13" t="s">
        <v>75</v>
      </c>
      <c r="AY1214" s="247" t="s">
        <v>156</v>
      </c>
    </row>
    <row r="1215" s="13" customFormat="1">
      <c r="A1215" s="13"/>
      <c r="B1215" s="237"/>
      <c r="C1215" s="238"/>
      <c r="D1215" s="239" t="s">
        <v>170</v>
      </c>
      <c r="E1215" s="240" t="s">
        <v>1</v>
      </c>
      <c r="F1215" s="241" t="s">
        <v>172</v>
      </c>
      <c r="G1215" s="238"/>
      <c r="H1215" s="240" t="s">
        <v>1</v>
      </c>
      <c r="I1215" s="242"/>
      <c r="J1215" s="238"/>
      <c r="K1215" s="238"/>
      <c r="L1215" s="243"/>
      <c r="M1215" s="244"/>
      <c r="N1215" s="245"/>
      <c r="O1215" s="245"/>
      <c r="P1215" s="245"/>
      <c r="Q1215" s="245"/>
      <c r="R1215" s="245"/>
      <c r="S1215" s="245"/>
      <c r="T1215" s="246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7" t="s">
        <v>170</v>
      </c>
      <c r="AU1215" s="247" t="s">
        <v>85</v>
      </c>
      <c r="AV1215" s="13" t="s">
        <v>83</v>
      </c>
      <c r="AW1215" s="13" t="s">
        <v>31</v>
      </c>
      <c r="AX1215" s="13" t="s">
        <v>75</v>
      </c>
      <c r="AY1215" s="247" t="s">
        <v>156</v>
      </c>
    </row>
    <row r="1216" s="13" customFormat="1">
      <c r="A1216" s="13"/>
      <c r="B1216" s="237"/>
      <c r="C1216" s="238"/>
      <c r="D1216" s="239" t="s">
        <v>170</v>
      </c>
      <c r="E1216" s="240" t="s">
        <v>1</v>
      </c>
      <c r="F1216" s="241" t="s">
        <v>173</v>
      </c>
      <c r="G1216" s="238"/>
      <c r="H1216" s="240" t="s">
        <v>1</v>
      </c>
      <c r="I1216" s="242"/>
      <c r="J1216" s="238"/>
      <c r="K1216" s="238"/>
      <c r="L1216" s="243"/>
      <c r="M1216" s="244"/>
      <c r="N1216" s="245"/>
      <c r="O1216" s="245"/>
      <c r="P1216" s="245"/>
      <c r="Q1216" s="245"/>
      <c r="R1216" s="245"/>
      <c r="S1216" s="245"/>
      <c r="T1216" s="246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7" t="s">
        <v>170</v>
      </c>
      <c r="AU1216" s="247" t="s">
        <v>85</v>
      </c>
      <c r="AV1216" s="13" t="s">
        <v>83</v>
      </c>
      <c r="AW1216" s="13" t="s">
        <v>31</v>
      </c>
      <c r="AX1216" s="13" t="s">
        <v>75</v>
      </c>
      <c r="AY1216" s="247" t="s">
        <v>156</v>
      </c>
    </row>
    <row r="1217" s="14" customFormat="1">
      <c r="A1217" s="14"/>
      <c r="B1217" s="248"/>
      <c r="C1217" s="249"/>
      <c r="D1217" s="239" t="s">
        <v>170</v>
      </c>
      <c r="E1217" s="250" t="s">
        <v>1</v>
      </c>
      <c r="F1217" s="251" t="s">
        <v>1062</v>
      </c>
      <c r="G1217" s="249"/>
      <c r="H1217" s="252">
        <v>54.348999999999997</v>
      </c>
      <c r="I1217" s="253"/>
      <c r="J1217" s="249"/>
      <c r="K1217" s="249"/>
      <c r="L1217" s="254"/>
      <c r="M1217" s="255"/>
      <c r="N1217" s="256"/>
      <c r="O1217" s="256"/>
      <c r="P1217" s="256"/>
      <c r="Q1217" s="256"/>
      <c r="R1217" s="256"/>
      <c r="S1217" s="256"/>
      <c r="T1217" s="257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58" t="s">
        <v>170</v>
      </c>
      <c r="AU1217" s="258" t="s">
        <v>85</v>
      </c>
      <c r="AV1217" s="14" t="s">
        <v>85</v>
      </c>
      <c r="AW1217" s="14" t="s">
        <v>31</v>
      </c>
      <c r="AX1217" s="14" t="s">
        <v>75</v>
      </c>
      <c r="AY1217" s="258" t="s">
        <v>156</v>
      </c>
    </row>
    <row r="1218" s="15" customFormat="1">
      <c r="A1218" s="15"/>
      <c r="B1218" s="259"/>
      <c r="C1218" s="260"/>
      <c r="D1218" s="239" t="s">
        <v>170</v>
      </c>
      <c r="E1218" s="261" t="s">
        <v>1</v>
      </c>
      <c r="F1218" s="262" t="s">
        <v>176</v>
      </c>
      <c r="G1218" s="260"/>
      <c r="H1218" s="263">
        <v>54.348999999999997</v>
      </c>
      <c r="I1218" s="264"/>
      <c r="J1218" s="260"/>
      <c r="K1218" s="260"/>
      <c r="L1218" s="265"/>
      <c r="M1218" s="266"/>
      <c r="N1218" s="267"/>
      <c r="O1218" s="267"/>
      <c r="P1218" s="267"/>
      <c r="Q1218" s="267"/>
      <c r="R1218" s="267"/>
      <c r="S1218" s="267"/>
      <c r="T1218" s="268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T1218" s="269" t="s">
        <v>170</v>
      </c>
      <c r="AU1218" s="269" t="s">
        <v>85</v>
      </c>
      <c r="AV1218" s="15" t="s">
        <v>165</v>
      </c>
      <c r="AW1218" s="15" t="s">
        <v>31</v>
      </c>
      <c r="AX1218" s="15" t="s">
        <v>83</v>
      </c>
      <c r="AY1218" s="269" t="s">
        <v>156</v>
      </c>
    </row>
    <row r="1219" s="2" customFormat="1" ht="26.4" customHeight="1">
      <c r="A1219" s="39"/>
      <c r="B1219" s="40"/>
      <c r="C1219" s="219" t="s">
        <v>1063</v>
      </c>
      <c r="D1219" s="219" t="s">
        <v>160</v>
      </c>
      <c r="E1219" s="220" t="s">
        <v>1064</v>
      </c>
      <c r="F1219" s="221" t="s">
        <v>1065</v>
      </c>
      <c r="G1219" s="222" t="s">
        <v>259</v>
      </c>
      <c r="H1219" s="223">
        <v>0.75900000000000001</v>
      </c>
      <c r="I1219" s="224"/>
      <c r="J1219" s="225">
        <f>ROUND(I1219*H1219,2)</f>
        <v>0</v>
      </c>
      <c r="K1219" s="221" t="s">
        <v>164</v>
      </c>
      <c r="L1219" s="45"/>
      <c r="M1219" s="226" t="s">
        <v>1</v>
      </c>
      <c r="N1219" s="227" t="s">
        <v>40</v>
      </c>
      <c r="O1219" s="92"/>
      <c r="P1219" s="228">
        <f>O1219*H1219</f>
        <v>0</v>
      </c>
      <c r="Q1219" s="228">
        <v>0</v>
      </c>
      <c r="R1219" s="228">
        <f>Q1219*H1219</f>
        <v>0</v>
      </c>
      <c r="S1219" s="228">
        <v>0</v>
      </c>
      <c r="T1219" s="229">
        <f>S1219*H1219</f>
        <v>0</v>
      </c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/>
      <c r="AE1219" s="39"/>
      <c r="AR1219" s="230" t="s">
        <v>209</v>
      </c>
      <c r="AT1219" s="230" t="s">
        <v>160</v>
      </c>
      <c r="AU1219" s="230" t="s">
        <v>85</v>
      </c>
      <c r="AY1219" s="18" t="s">
        <v>156</v>
      </c>
      <c r="BE1219" s="231">
        <f>IF(N1219="základní",J1219,0)</f>
        <v>0</v>
      </c>
      <c r="BF1219" s="231">
        <f>IF(N1219="snížená",J1219,0)</f>
        <v>0</v>
      </c>
      <c r="BG1219" s="231">
        <f>IF(N1219="zákl. přenesená",J1219,0)</f>
        <v>0</v>
      </c>
      <c r="BH1219" s="231">
        <f>IF(N1219="sníž. přenesená",J1219,0)</f>
        <v>0</v>
      </c>
      <c r="BI1219" s="231">
        <f>IF(N1219="nulová",J1219,0)</f>
        <v>0</v>
      </c>
      <c r="BJ1219" s="18" t="s">
        <v>83</v>
      </c>
      <c r="BK1219" s="231">
        <f>ROUND(I1219*H1219,2)</f>
        <v>0</v>
      </c>
      <c r="BL1219" s="18" t="s">
        <v>209</v>
      </c>
      <c r="BM1219" s="230" t="s">
        <v>1066</v>
      </c>
    </row>
    <row r="1220" s="2" customFormat="1">
      <c r="A1220" s="39"/>
      <c r="B1220" s="40"/>
      <c r="C1220" s="41"/>
      <c r="D1220" s="232" t="s">
        <v>168</v>
      </c>
      <c r="E1220" s="41"/>
      <c r="F1220" s="233" t="s">
        <v>1067</v>
      </c>
      <c r="G1220" s="41"/>
      <c r="H1220" s="41"/>
      <c r="I1220" s="234"/>
      <c r="J1220" s="41"/>
      <c r="K1220" s="41"/>
      <c r="L1220" s="45"/>
      <c r="M1220" s="235"/>
      <c r="N1220" s="236"/>
      <c r="O1220" s="92"/>
      <c r="P1220" s="92"/>
      <c r="Q1220" s="92"/>
      <c r="R1220" s="92"/>
      <c r="S1220" s="92"/>
      <c r="T1220" s="93"/>
      <c r="U1220" s="39"/>
      <c r="V1220" s="39"/>
      <c r="W1220" s="39"/>
      <c r="X1220" s="39"/>
      <c r="Y1220" s="39"/>
      <c r="Z1220" s="39"/>
      <c r="AA1220" s="39"/>
      <c r="AB1220" s="39"/>
      <c r="AC1220" s="39"/>
      <c r="AD1220" s="39"/>
      <c r="AE1220" s="39"/>
      <c r="AT1220" s="18" t="s">
        <v>168</v>
      </c>
      <c r="AU1220" s="18" t="s">
        <v>85</v>
      </c>
    </row>
    <row r="1221" s="12" customFormat="1" ht="22.8" customHeight="1">
      <c r="A1221" s="12"/>
      <c r="B1221" s="203"/>
      <c r="C1221" s="204"/>
      <c r="D1221" s="205" t="s">
        <v>74</v>
      </c>
      <c r="E1221" s="217" t="s">
        <v>1068</v>
      </c>
      <c r="F1221" s="217" t="s">
        <v>1069</v>
      </c>
      <c r="G1221" s="204"/>
      <c r="H1221" s="204"/>
      <c r="I1221" s="207"/>
      <c r="J1221" s="218">
        <f>BK1221</f>
        <v>0</v>
      </c>
      <c r="K1221" s="204"/>
      <c r="L1221" s="209"/>
      <c r="M1221" s="210"/>
      <c r="N1221" s="211"/>
      <c r="O1221" s="211"/>
      <c r="P1221" s="212">
        <f>SUM(P1222:P1344)</f>
        <v>0</v>
      </c>
      <c r="Q1221" s="211"/>
      <c r="R1221" s="212">
        <f>SUM(R1222:R1344)</f>
        <v>2.0809074500000007</v>
      </c>
      <c r="S1221" s="211"/>
      <c r="T1221" s="213">
        <f>SUM(T1222:T1344)</f>
        <v>1.6854514</v>
      </c>
      <c r="U1221" s="12"/>
      <c r="V1221" s="12"/>
      <c r="W1221" s="12"/>
      <c r="X1221" s="12"/>
      <c r="Y1221" s="12"/>
      <c r="Z1221" s="12"/>
      <c r="AA1221" s="12"/>
      <c r="AB1221" s="12"/>
      <c r="AC1221" s="12"/>
      <c r="AD1221" s="12"/>
      <c r="AE1221" s="12"/>
      <c r="AR1221" s="214" t="s">
        <v>85</v>
      </c>
      <c r="AT1221" s="215" t="s">
        <v>74</v>
      </c>
      <c r="AU1221" s="215" t="s">
        <v>83</v>
      </c>
      <c r="AY1221" s="214" t="s">
        <v>156</v>
      </c>
      <c r="BK1221" s="216">
        <f>SUM(BK1222:BK1344)</f>
        <v>0</v>
      </c>
    </row>
    <row r="1222" s="2" customFormat="1" ht="16.5" customHeight="1">
      <c r="A1222" s="39"/>
      <c r="B1222" s="40"/>
      <c r="C1222" s="219" t="s">
        <v>1070</v>
      </c>
      <c r="D1222" s="219" t="s">
        <v>160</v>
      </c>
      <c r="E1222" s="220" t="s">
        <v>1071</v>
      </c>
      <c r="F1222" s="221" t="s">
        <v>1072</v>
      </c>
      <c r="G1222" s="222" t="s">
        <v>358</v>
      </c>
      <c r="H1222" s="223">
        <v>21.600000000000001</v>
      </c>
      <c r="I1222" s="224"/>
      <c r="J1222" s="225">
        <f>ROUND(I1222*H1222,2)</f>
        <v>0</v>
      </c>
      <c r="K1222" s="221" t="s">
        <v>164</v>
      </c>
      <c r="L1222" s="45"/>
      <c r="M1222" s="226" t="s">
        <v>1</v>
      </c>
      <c r="N1222" s="227" t="s">
        <v>40</v>
      </c>
      <c r="O1222" s="92"/>
      <c r="P1222" s="228">
        <f>O1222*H1222</f>
        <v>0</v>
      </c>
      <c r="Q1222" s="228">
        <v>0</v>
      </c>
      <c r="R1222" s="228">
        <f>Q1222*H1222</f>
        <v>0</v>
      </c>
      <c r="S1222" s="228">
        <v>0.0016999999999999999</v>
      </c>
      <c r="T1222" s="229">
        <f>S1222*H1222</f>
        <v>0.036720000000000003</v>
      </c>
      <c r="U1222" s="39"/>
      <c r="V1222" s="39"/>
      <c r="W1222" s="39"/>
      <c r="X1222" s="39"/>
      <c r="Y1222" s="39"/>
      <c r="Z1222" s="39"/>
      <c r="AA1222" s="39"/>
      <c r="AB1222" s="39"/>
      <c r="AC1222" s="39"/>
      <c r="AD1222" s="39"/>
      <c r="AE1222" s="39"/>
      <c r="AR1222" s="230" t="s">
        <v>209</v>
      </c>
      <c r="AT1222" s="230" t="s">
        <v>160</v>
      </c>
      <c r="AU1222" s="230" t="s">
        <v>85</v>
      </c>
      <c r="AY1222" s="18" t="s">
        <v>156</v>
      </c>
      <c r="BE1222" s="231">
        <f>IF(N1222="základní",J1222,0)</f>
        <v>0</v>
      </c>
      <c r="BF1222" s="231">
        <f>IF(N1222="snížená",J1222,0)</f>
        <v>0</v>
      </c>
      <c r="BG1222" s="231">
        <f>IF(N1222="zákl. přenesená",J1222,0)</f>
        <v>0</v>
      </c>
      <c r="BH1222" s="231">
        <f>IF(N1222="sníž. přenesená",J1222,0)</f>
        <v>0</v>
      </c>
      <c r="BI1222" s="231">
        <f>IF(N1222="nulová",J1222,0)</f>
        <v>0</v>
      </c>
      <c r="BJ1222" s="18" t="s">
        <v>83</v>
      </c>
      <c r="BK1222" s="231">
        <f>ROUND(I1222*H1222,2)</f>
        <v>0</v>
      </c>
      <c r="BL1222" s="18" t="s">
        <v>209</v>
      </c>
      <c r="BM1222" s="230" t="s">
        <v>1073</v>
      </c>
    </row>
    <row r="1223" s="2" customFormat="1">
      <c r="A1223" s="39"/>
      <c r="B1223" s="40"/>
      <c r="C1223" s="41"/>
      <c r="D1223" s="232" t="s">
        <v>168</v>
      </c>
      <c r="E1223" s="41"/>
      <c r="F1223" s="233" t="s">
        <v>1074</v>
      </c>
      <c r="G1223" s="41"/>
      <c r="H1223" s="41"/>
      <c r="I1223" s="234"/>
      <c r="J1223" s="41"/>
      <c r="K1223" s="41"/>
      <c r="L1223" s="45"/>
      <c r="M1223" s="235"/>
      <c r="N1223" s="236"/>
      <c r="O1223" s="92"/>
      <c r="P1223" s="92"/>
      <c r="Q1223" s="92"/>
      <c r="R1223" s="92"/>
      <c r="S1223" s="92"/>
      <c r="T1223" s="93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/>
      <c r="AE1223" s="39"/>
      <c r="AT1223" s="18" t="s">
        <v>168</v>
      </c>
      <c r="AU1223" s="18" t="s">
        <v>85</v>
      </c>
    </row>
    <row r="1224" s="13" customFormat="1">
      <c r="A1224" s="13"/>
      <c r="B1224" s="237"/>
      <c r="C1224" s="238"/>
      <c r="D1224" s="239" t="s">
        <v>170</v>
      </c>
      <c r="E1224" s="240" t="s">
        <v>1</v>
      </c>
      <c r="F1224" s="241" t="s">
        <v>171</v>
      </c>
      <c r="G1224" s="238"/>
      <c r="H1224" s="240" t="s">
        <v>1</v>
      </c>
      <c r="I1224" s="242"/>
      <c r="J1224" s="238"/>
      <c r="K1224" s="238"/>
      <c r="L1224" s="243"/>
      <c r="M1224" s="244"/>
      <c r="N1224" s="245"/>
      <c r="O1224" s="245"/>
      <c r="P1224" s="245"/>
      <c r="Q1224" s="245"/>
      <c r="R1224" s="245"/>
      <c r="S1224" s="245"/>
      <c r="T1224" s="246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7" t="s">
        <v>170</v>
      </c>
      <c r="AU1224" s="247" t="s">
        <v>85</v>
      </c>
      <c r="AV1224" s="13" t="s">
        <v>83</v>
      </c>
      <c r="AW1224" s="13" t="s">
        <v>31</v>
      </c>
      <c r="AX1224" s="13" t="s">
        <v>75</v>
      </c>
      <c r="AY1224" s="247" t="s">
        <v>156</v>
      </c>
    </row>
    <row r="1225" s="13" customFormat="1">
      <c r="A1225" s="13"/>
      <c r="B1225" s="237"/>
      <c r="C1225" s="238"/>
      <c r="D1225" s="239" t="s">
        <v>170</v>
      </c>
      <c r="E1225" s="240" t="s">
        <v>1</v>
      </c>
      <c r="F1225" s="241" t="s">
        <v>172</v>
      </c>
      <c r="G1225" s="238"/>
      <c r="H1225" s="240" t="s">
        <v>1</v>
      </c>
      <c r="I1225" s="242"/>
      <c r="J1225" s="238"/>
      <c r="K1225" s="238"/>
      <c r="L1225" s="243"/>
      <c r="M1225" s="244"/>
      <c r="N1225" s="245"/>
      <c r="O1225" s="245"/>
      <c r="P1225" s="245"/>
      <c r="Q1225" s="245"/>
      <c r="R1225" s="245"/>
      <c r="S1225" s="245"/>
      <c r="T1225" s="246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7" t="s">
        <v>170</v>
      </c>
      <c r="AU1225" s="247" t="s">
        <v>85</v>
      </c>
      <c r="AV1225" s="13" t="s">
        <v>83</v>
      </c>
      <c r="AW1225" s="13" t="s">
        <v>31</v>
      </c>
      <c r="AX1225" s="13" t="s">
        <v>75</v>
      </c>
      <c r="AY1225" s="247" t="s">
        <v>156</v>
      </c>
    </row>
    <row r="1226" s="13" customFormat="1">
      <c r="A1226" s="13"/>
      <c r="B1226" s="237"/>
      <c r="C1226" s="238"/>
      <c r="D1226" s="239" t="s">
        <v>170</v>
      </c>
      <c r="E1226" s="240" t="s">
        <v>1</v>
      </c>
      <c r="F1226" s="241" t="s">
        <v>173</v>
      </c>
      <c r="G1226" s="238"/>
      <c r="H1226" s="240" t="s">
        <v>1</v>
      </c>
      <c r="I1226" s="242"/>
      <c r="J1226" s="238"/>
      <c r="K1226" s="238"/>
      <c r="L1226" s="243"/>
      <c r="M1226" s="244"/>
      <c r="N1226" s="245"/>
      <c r="O1226" s="245"/>
      <c r="P1226" s="245"/>
      <c r="Q1226" s="245"/>
      <c r="R1226" s="245"/>
      <c r="S1226" s="245"/>
      <c r="T1226" s="246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7" t="s">
        <v>170</v>
      </c>
      <c r="AU1226" s="247" t="s">
        <v>85</v>
      </c>
      <c r="AV1226" s="13" t="s">
        <v>83</v>
      </c>
      <c r="AW1226" s="13" t="s">
        <v>31</v>
      </c>
      <c r="AX1226" s="13" t="s">
        <v>75</v>
      </c>
      <c r="AY1226" s="247" t="s">
        <v>156</v>
      </c>
    </row>
    <row r="1227" s="14" customFormat="1">
      <c r="A1227" s="14"/>
      <c r="B1227" s="248"/>
      <c r="C1227" s="249"/>
      <c r="D1227" s="239" t="s">
        <v>170</v>
      </c>
      <c r="E1227" s="250" t="s">
        <v>1</v>
      </c>
      <c r="F1227" s="251" t="s">
        <v>1075</v>
      </c>
      <c r="G1227" s="249"/>
      <c r="H1227" s="252">
        <v>21.600000000000001</v>
      </c>
      <c r="I1227" s="253"/>
      <c r="J1227" s="249"/>
      <c r="K1227" s="249"/>
      <c r="L1227" s="254"/>
      <c r="M1227" s="255"/>
      <c r="N1227" s="256"/>
      <c r="O1227" s="256"/>
      <c r="P1227" s="256"/>
      <c r="Q1227" s="256"/>
      <c r="R1227" s="256"/>
      <c r="S1227" s="256"/>
      <c r="T1227" s="257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8" t="s">
        <v>170</v>
      </c>
      <c r="AU1227" s="258" t="s">
        <v>85</v>
      </c>
      <c r="AV1227" s="14" t="s">
        <v>85</v>
      </c>
      <c r="AW1227" s="14" t="s">
        <v>31</v>
      </c>
      <c r="AX1227" s="14" t="s">
        <v>75</v>
      </c>
      <c r="AY1227" s="258" t="s">
        <v>156</v>
      </c>
    </row>
    <row r="1228" s="15" customFormat="1">
      <c r="A1228" s="15"/>
      <c r="B1228" s="259"/>
      <c r="C1228" s="260"/>
      <c r="D1228" s="239" t="s">
        <v>170</v>
      </c>
      <c r="E1228" s="261" t="s">
        <v>1</v>
      </c>
      <c r="F1228" s="262" t="s">
        <v>176</v>
      </c>
      <c r="G1228" s="260"/>
      <c r="H1228" s="263">
        <v>21.600000000000001</v>
      </c>
      <c r="I1228" s="264"/>
      <c r="J1228" s="260"/>
      <c r="K1228" s="260"/>
      <c r="L1228" s="265"/>
      <c r="M1228" s="266"/>
      <c r="N1228" s="267"/>
      <c r="O1228" s="267"/>
      <c r="P1228" s="267"/>
      <c r="Q1228" s="267"/>
      <c r="R1228" s="267"/>
      <c r="S1228" s="267"/>
      <c r="T1228" s="268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T1228" s="269" t="s">
        <v>170</v>
      </c>
      <c r="AU1228" s="269" t="s">
        <v>85</v>
      </c>
      <c r="AV1228" s="15" t="s">
        <v>165</v>
      </c>
      <c r="AW1228" s="15" t="s">
        <v>31</v>
      </c>
      <c r="AX1228" s="15" t="s">
        <v>83</v>
      </c>
      <c r="AY1228" s="269" t="s">
        <v>156</v>
      </c>
    </row>
    <row r="1229" s="2" customFormat="1" ht="26.4" customHeight="1">
      <c r="A1229" s="39"/>
      <c r="B1229" s="40"/>
      <c r="C1229" s="219" t="s">
        <v>1076</v>
      </c>
      <c r="D1229" s="219" t="s">
        <v>160</v>
      </c>
      <c r="E1229" s="220" t="s">
        <v>1077</v>
      </c>
      <c r="F1229" s="221" t="s">
        <v>1078</v>
      </c>
      <c r="G1229" s="222" t="s">
        <v>358</v>
      </c>
      <c r="H1229" s="223">
        <v>63.939999999999998</v>
      </c>
      <c r="I1229" s="224"/>
      <c r="J1229" s="225">
        <f>ROUND(I1229*H1229,2)</f>
        <v>0</v>
      </c>
      <c r="K1229" s="221" t="s">
        <v>164</v>
      </c>
      <c r="L1229" s="45"/>
      <c r="M1229" s="226" t="s">
        <v>1</v>
      </c>
      <c r="N1229" s="227" t="s">
        <v>40</v>
      </c>
      <c r="O1229" s="92"/>
      <c r="P1229" s="228">
        <f>O1229*H1229</f>
        <v>0</v>
      </c>
      <c r="Q1229" s="228">
        <v>0</v>
      </c>
      <c r="R1229" s="228">
        <f>Q1229*H1229</f>
        <v>0</v>
      </c>
      <c r="S1229" s="228">
        <v>0.00191</v>
      </c>
      <c r="T1229" s="229">
        <f>S1229*H1229</f>
        <v>0.1221254</v>
      </c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/>
      <c r="AE1229" s="39"/>
      <c r="AR1229" s="230" t="s">
        <v>209</v>
      </c>
      <c r="AT1229" s="230" t="s">
        <v>160</v>
      </c>
      <c r="AU1229" s="230" t="s">
        <v>85</v>
      </c>
      <c r="AY1229" s="18" t="s">
        <v>156</v>
      </c>
      <c r="BE1229" s="231">
        <f>IF(N1229="základní",J1229,0)</f>
        <v>0</v>
      </c>
      <c r="BF1229" s="231">
        <f>IF(N1229="snížená",J1229,0)</f>
        <v>0</v>
      </c>
      <c r="BG1229" s="231">
        <f>IF(N1229="zákl. přenesená",J1229,0)</f>
        <v>0</v>
      </c>
      <c r="BH1229" s="231">
        <f>IF(N1229="sníž. přenesená",J1229,0)</f>
        <v>0</v>
      </c>
      <c r="BI1229" s="231">
        <f>IF(N1229="nulová",J1229,0)</f>
        <v>0</v>
      </c>
      <c r="BJ1229" s="18" t="s">
        <v>83</v>
      </c>
      <c r="BK1229" s="231">
        <f>ROUND(I1229*H1229,2)</f>
        <v>0</v>
      </c>
      <c r="BL1229" s="18" t="s">
        <v>209</v>
      </c>
      <c r="BM1229" s="230" t="s">
        <v>1079</v>
      </c>
    </row>
    <row r="1230" s="2" customFormat="1">
      <c r="A1230" s="39"/>
      <c r="B1230" s="40"/>
      <c r="C1230" s="41"/>
      <c r="D1230" s="232" t="s">
        <v>168</v>
      </c>
      <c r="E1230" s="41"/>
      <c r="F1230" s="233" t="s">
        <v>1080</v>
      </c>
      <c r="G1230" s="41"/>
      <c r="H1230" s="41"/>
      <c r="I1230" s="234"/>
      <c r="J1230" s="41"/>
      <c r="K1230" s="41"/>
      <c r="L1230" s="45"/>
      <c r="M1230" s="235"/>
      <c r="N1230" s="236"/>
      <c r="O1230" s="92"/>
      <c r="P1230" s="92"/>
      <c r="Q1230" s="92"/>
      <c r="R1230" s="92"/>
      <c r="S1230" s="92"/>
      <c r="T1230" s="93"/>
      <c r="U1230" s="39"/>
      <c r="V1230" s="39"/>
      <c r="W1230" s="39"/>
      <c r="X1230" s="39"/>
      <c r="Y1230" s="39"/>
      <c r="Z1230" s="39"/>
      <c r="AA1230" s="39"/>
      <c r="AB1230" s="39"/>
      <c r="AC1230" s="39"/>
      <c r="AD1230" s="39"/>
      <c r="AE1230" s="39"/>
      <c r="AT1230" s="18" t="s">
        <v>168</v>
      </c>
      <c r="AU1230" s="18" t="s">
        <v>85</v>
      </c>
    </row>
    <row r="1231" s="13" customFormat="1">
      <c r="A1231" s="13"/>
      <c r="B1231" s="237"/>
      <c r="C1231" s="238"/>
      <c r="D1231" s="239" t="s">
        <v>170</v>
      </c>
      <c r="E1231" s="240" t="s">
        <v>1</v>
      </c>
      <c r="F1231" s="241" t="s">
        <v>171</v>
      </c>
      <c r="G1231" s="238"/>
      <c r="H1231" s="240" t="s">
        <v>1</v>
      </c>
      <c r="I1231" s="242"/>
      <c r="J1231" s="238"/>
      <c r="K1231" s="238"/>
      <c r="L1231" s="243"/>
      <c r="M1231" s="244"/>
      <c r="N1231" s="245"/>
      <c r="O1231" s="245"/>
      <c r="P1231" s="245"/>
      <c r="Q1231" s="245"/>
      <c r="R1231" s="245"/>
      <c r="S1231" s="245"/>
      <c r="T1231" s="246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7" t="s">
        <v>170</v>
      </c>
      <c r="AU1231" s="247" t="s">
        <v>85</v>
      </c>
      <c r="AV1231" s="13" t="s">
        <v>83</v>
      </c>
      <c r="AW1231" s="13" t="s">
        <v>31</v>
      </c>
      <c r="AX1231" s="13" t="s">
        <v>75</v>
      </c>
      <c r="AY1231" s="247" t="s">
        <v>156</v>
      </c>
    </row>
    <row r="1232" s="13" customFormat="1">
      <c r="A1232" s="13"/>
      <c r="B1232" s="237"/>
      <c r="C1232" s="238"/>
      <c r="D1232" s="239" t="s">
        <v>170</v>
      </c>
      <c r="E1232" s="240" t="s">
        <v>1</v>
      </c>
      <c r="F1232" s="241" t="s">
        <v>172</v>
      </c>
      <c r="G1232" s="238"/>
      <c r="H1232" s="240" t="s">
        <v>1</v>
      </c>
      <c r="I1232" s="242"/>
      <c r="J1232" s="238"/>
      <c r="K1232" s="238"/>
      <c r="L1232" s="243"/>
      <c r="M1232" s="244"/>
      <c r="N1232" s="245"/>
      <c r="O1232" s="245"/>
      <c r="P1232" s="245"/>
      <c r="Q1232" s="245"/>
      <c r="R1232" s="245"/>
      <c r="S1232" s="245"/>
      <c r="T1232" s="246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7" t="s">
        <v>170</v>
      </c>
      <c r="AU1232" s="247" t="s">
        <v>85</v>
      </c>
      <c r="AV1232" s="13" t="s">
        <v>83</v>
      </c>
      <c r="AW1232" s="13" t="s">
        <v>31</v>
      </c>
      <c r="AX1232" s="13" t="s">
        <v>75</v>
      </c>
      <c r="AY1232" s="247" t="s">
        <v>156</v>
      </c>
    </row>
    <row r="1233" s="13" customFormat="1">
      <c r="A1233" s="13"/>
      <c r="B1233" s="237"/>
      <c r="C1233" s="238"/>
      <c r="D1233" s="239" t="s">
        <v>170</v>
      </c>
      <c r="E1233" s="240" t="s">
        <v>1</v>
      </c>
      <c r="F1233" s="241" t="s">
        <v>173</v>
      </c>
      <c r="G1233" s="238"/>
      <c r="H1233" s="240" t="s">
        <v>1</v>
      </c>
      <c r="I1233" s="242"/>
      <c r="J1233" s="238"/>
      <c r="K1233" s="238"/>
      <c r="L1233" s="243"/>
      <c r="M1233" s="244"/>
      <c r="N1233" s="245"/>
      <c r="O1233" s="245"/>
      <c r="P1233" s="245"/>
      <c r="Q1233" s="245"/>
      <c r="R1233" s="245"/>
      <c r="S1233" s="245"/>
      <c r="T1233" s="246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7" t="s">
        <v>170</v>
      </c>
      <c r="AU1233" s="247" t="s">
        <v>85</v>
      </c>
      <c r="AV1233" s="13" t="s">
        <v>83</v>
      </c>
      <c r="AW1233" s="13" t="s">
        <v>31</v>
      </c>
      <c r="AX1233" s="13" t="s">
        <v>75</v>
      </c>
      <c r="AY1233" s="247" t="s">
        <v>156</v>
      </c>
    </row>
    <row r="1234" s="14" customFormat="1">
      <c r="A1234" s="14"/>
      <c r="B1234" s="248"/>
      <c r="C1234" s="249"/>
      <c r="D1234" s="239" t="s">
        <v>170</v>
      </c>
      <c r="E1234" s="250" t="s">
        <v>1</v>
      </c>
      <c r="F1234" s="251" t="s">
        <v>1081</v>
      </c>
      <c r="G1234" s="249"/>
      <c r="H1234" s="252">
        <v>63.939999999999998</v>
      </c>
      <c r="I1234" s="253"/>
      <c r="J1234" s="249"/>
      <c r="K1234" s="249"/>
      <c r="L1234" s="254"/>
      <c r="M1234" s="255"/>
      <c r="N1234" s="256"/>
      <c r="O1234" s="256"/>
      <c r="P1234" s="256"/>
      <c r="Q1234" s="256"/>
      <c r="R1234" s="256"/>
      <c r="S1234" s="256"/>
      <c r="T1234" s="257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8" t="s">
        <v>170</v>
      </c>
      <c r="AU1234" s="258" t="s">
        <v>85</v>
      </c>
      <c r="AV1234" s="14" t="s">
        <v>85</v>
      </c>
      <c r="AW1234" s="14" t="s">
        <v>31</v>
      </c>
      <c r="AX1234" s="14" t="s">
        <v>75</v>
      </c>
      <c r="AY1234" s="258" t="s">
        <v>156</v>
      </c>
    </row>
    <row r="1235" s="15" customFormat="1">
      <c r="A1235" s="15"/>
      <c r="B1235" s="259"/>
      <c r="C1235" s="260"/>
      <c r="D1235" s="239" t="s">
        <v>170</v>
      </c>
      <c r="E1235" s="261" t="s">
        <v>1</v>
      </c>
      <c r="F1235" s="262" t="s">
        <v>176</v>
      </c>
      <c r="G1235" s="260"/>
      <c r="H1235" s="263">
        <v>63.939999999999998</v>
      </c>
      <c r="I1235" s="264"/>
      <c r="J1235" s="260"/>
      <c r="K1235" s="260"/>
      <c r="L1235" s="265"/>
      <c r="M1235" s="266"/>
      <c r="N1235" s="267"/>
      <c r="O1235" s="267"/>
      <c r="P1235" s="267"/>
      <c r="Q1235" s="267"/>
      <c r="R1235" s="267"/>
      <c r="S1235" s="267"/>
      <c r="T1235" s="268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T1235" s="269" t="s">
        <v>170</v>
      </c>
      <c r="AU1235" s="269" t="s">
        <v>85</v>
      </c>
      <c r="AV1235" s="15" t="s">
        <v>165</v>
      </c>
      <c r="AW1235" s="15" t="s">
        <v>31</v>
      </c>
      <c r="AX1235" s="15" t="s">
        <v>83</v>
      </c>
      <c r="AY1235" s="269" t="s">
        <v>156</v>
      </c>
    </row>
    <row r="1236" s="2" customFormat="1" ht="16.5" customHeight="1">
      <c r="A1236" s="39"/>
      <c r="B1236" s="40"/>
      <c r="C1236" s="219" t="s">
        <v>1082</v>
      </c>
      <c r="D1236" s="219" t="s">
        <v>160</v>
      </c>
      <c r="E1236" s="220" t="s">
        <v>1083</v>
      </c>
      <c r="F1236" s="221" t="s">
        <v>1084</v>
      </c>
      <c r="G1236" s="222" t="s">
        <v>358</v>
      </c>
      <c r="H1236" s="223">
        <v>50.700000000000003</v>
      </c>
      <c r="I1236" s="224"/>
      <c r="J1236" s="225">
        <f>ROUND(I1236*H1236,2)</f>
        <v>0</v>
      </c>
      <c r="K1236" s="221" t="s">
        <v>164</v>
      </c>
      <c r="L1236" s="45"/>
      <c r="M1236" s="226" t="s">
        <v>1</v>
      </c>
      <c r="N1236" s="227" t="s">
        <v>40</v>
      </c>
      <c r="O1236" s="92"/>
      <c r="P1236" s="228">
        <f>O1236*H1236</f>
        <v>0</v>
      </c>
      <c r="Q1236" s="228">
        <v>0</v>
      </c>
      <c r="R1236" s="228">
        <f>Q1236*H1236</f>
        <v>0</v>
      </c>
      <c r="S1236" s="228">
        <v>0.00167</v>
      </c>
      <c r="T1236" s="229">
        <f>S1236*H1236</f>
        <v>0.084669000000000008</v>
      </c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/>
      <c r="AE1236" s="39"/>
      <c r="AR1236" s="230" t="s">
        <v>209</v>
      </c>
      <c r="AT1236" s="230" t="s">
        <v>160</v>
      </c>
      <c r="AU1236" s="230" t="s">
        <v>85</v>
      </c>
      <c r="AY1236" s="18" t="s">
        <v>156</v>
      </c>
      <c r="BE1236" s="231">
        <f>IF(N1236="základní",J1236,0)</f>
        <v>0</v>
      </c>
      <c r="BF1236" s="231">
        <f>IF(N1236="snížená",J1236,0)</f>
        <v>0</v>
      </c>
      <c r="BG1236" s="231">
        <f>IF(N1236="zákl. přenesená",J1236,0)</f>
        <v>0</v>
      </c>
      <c r="BH1236" s="231">
        <f>IF(N1236="sníž. přenesená",J1236,0)</f>
        <v>0</v>
      </c>
      <c r="BI1236" s="231">
        <f>IF(N1236="nulová",J1236,0)</f>
        <v>0</v>
      </c>
      <c r="BJ1236" s="18" t="s">
        <v>83</v>
      </c>
      <c r="BK1236" s="231">
        <f>ROUND(I1236*H1236,2)</f>
        <v>0</v>
      </c>
      <c r="BL1236" s="18" t="s">
        <v>209</v>
      </c>
      <c r="BM1236" s="230" t="s">
        <v>1085</v>
      </c>
    </row>
    <row r="1237" s="2" customFormat="1">
      <c r="A1237" s="39"/>
      <c r="B1237" s="40"/>
      <c r="C1237" s="41"/>
      <c r="D1237" s="232" t="s">
        <v>168</v>
      </c>
      <c r="E1237" s="41"/>
      <c r="F1237" s="233" t="s">
        <v>1086</v>
      </c>
      <c r="G1237" s="41"/>
      <c r="H1237" s="41"/>
      <c r="I1237" s="234"/>
      <c r="J1237" s="41"/>
      <c r="K1237" s="41"/>
      <c r="L1237" s="45"/>
      <c r="M1237" s="235"/>
      <c r="N1237" s="236"/>
      <c r="O1237" s="92"/>
      <c r="P1237" s="92"/>
      <c r="Q1237" s="92"/>
      <c r="R1237" s="92"/>
      <c r="S1237" s="92"/>
      <c r="T1237" s="93"/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/>
      <c r="AE1237" s="39"/>
      <c r="AT1237" s="18" t="s">
        <v>168</v>
      </c>
      <c r="AU1237" s="18" t="s">
        <v>85</v>
      </c>
    </row>
    <row r="1238" s="13" customFormat="1">
      <c r="A1238" s="13"/>
      <c r="B1238" s="237"/>
      <c r="C1238" s="238"/>
      <c r="D1238" s="239" t="s">
        <v>170</v>
      </c>
      <c r="E1238" s="240" t="s">
        <v>1</v>
      </c>
      <c r="F1238" s="241" t="s">
        <v>171</v>
      </c>
      <c r="G1238" s="238"/>
      <c r="H1238" s="240" t="s">
        <v>1</v>
      </c>
      <c r="I1238" s="242"/>
      <c r="J1238" s="238"/>
      <c r="K1238" s="238"/>
      <c r="L1238" s="243"/>
      <c r="M1238" s="244"/>
      <c r="N1238" s="245"/>
      <c r="O1238" s="245"/>
      <c r="P1238" s="245"/>
      <c r="Q1238" s="245"/>
      <c r="R1238" s="245"/>
      <c r="S1238" s="245"/>
      <c r="T1238" s="246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7" t="s">
        <v>170</v>
      </c>
      <c r="AU1238" s="247" t="s">
        <v>85</v>
      </c>
      <c r="AV1238" s="13" t="s">
        <v>83</v>
      </c>
      <c r="AW1238" s="13" t="s">
        <v>31</v>
      </c>
      <c r="AX1238" s="13" t="s">
        <v>75</v>
      </c>
      <c r="AY1238" s="247" t="s">
        <v>156</v>
      </c>
    </row>
    <row r="1239" s="13" customFormat="1">
      <c r="A1239" s="13"/>
      <c r="B1239" s="237"/>
      <c r="C1239" s="238"/>
      <c r="D1239" s="239" t="s">
        <v>170</v>
      </c>
      <c r="E1239" s="240" t="s">
        <v>1</v>
      </c>
      <c r="F1239" s="241" t="s">
        <v>172</v>
      </c>
      <c r="G1239" s="238"/>
      <c r="H1239" s="240" t="s">
        <v>1</v>
      </c>
      <c r="I1239" s="242"/>
      <c r="J1239" s="238"/>
      <c r="K1239" s="238"/>
      <c r="L1239" s="243"/>
      <c r="M1239" s="244"/>
      <c r="N1239" s="245"/>
      <c r="O1239" s="245"/>
      <c r="P1239" s="245"/>
      <c r="Q1239" s="245"/>
      <c r="R1239" s="245"/>
      <c r="S1239" s="245"/>
      <c r="T1239" s="246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47" t="s">
        <v>170</v>
      </c>
      <c r="AU1239" s="247" t="s">
        <v>85</v>
      </c>
      <c r="AV1239" s="13" t="s">
        <v>83</v>
      </c>
      <c r="AW1239" s="13" t="s">
        <v>31</v>
      </c>
      <c r="AX1239" s="13" t="s">
        <v>75</v>
      </c>
      <c r="AY1239" s="247" t="s">
        <v>156</v>
      </c>
    </row>
    <row r="1240" s="13" customFormat="1">
      <c r="A1240" s="13"/>
      <c r="B1240" s="237"/>
      <c r="C1240" s="238"/>
      <c r="D1240" s="239" t="s">
        <v>170</v>
      </c>
      <c r="E1240" s="240" t="s">
        <v>1</v>
      </c>
      <c r="F1240" s="241" t="s">
        <v>173</v>
      </c>
      <c r="G1240" s="238"/>
      <c r="H1240" s="240" t="s">
        <v>1</v>
      </c>
      <c r="I1240" s="242"/>
      <c r="J1240" s="238"/>
      <c r="K1240" s="238"/>
      <c r="L1240" s="243"/>
      <c r="M1240" s="244"/>
      <c r="N1240" s="245"/>
      <c r="O1240" s="245"/>
      <c r="P1240" s="245"/>
      <c r="Q1240" s="245"/>
      <c r="R1240" s="245"/>
      <c r="S1240" s="245"/>
      <c r="T1240" s="246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47" t="s">
        <v>170</v>
      </c>
      <c r="AU1240" s="247" t="s">
        <v>85</v>
      </c>
      <c r="AV1240" s="13" t="s">
        <v>83</v>
      </c>
      <c r="AW1240" s="13" t="s">
        <v>31</v>
      </c>
      <c r="AX1240" s="13" t="s">
        <v>75</v>
      </c>
      <c r="AY1240" s="247" t="s">
        <v>156</v>
      </c>
    </row>
    <row r="1241" s="14" customFormat="1">
      <c r="A1241" s="14"/>
      <c r="B1241" s="248"/>
      <c r="C1241" s="249"/>
      <c r="D1241" s="239" t="s">
        <v>170</v>
      </c>
      <c r="E1241" s="250" t="s">
        <v>1</v>
      </c>
      <c r="F1241" s="251" t="s">
        <v>1087</v>
      </c>
      <c r="G1241" s="249"/>
      <c r="H1241" s="252">
        <v>19.5</v>
      </c>
      <c r="I1241" s="253"/>
      <c r="J1241" s="249"/>
      <c r="K1241" s="249"/>
      <c r="L1241" s="254"/>
      <c r="M1241" s="255"/>
      <c r="N1241" s="256"/>
      <c r="O1241" s="256"/>
      <c r="P1241" s="256"/>
      <c r="Q1241" s="256"/>
      <c r="R1241" s="256"/>
      <c r="S1241" s="256"/>
      <c r="T1241" s="257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58" t="s">
        <v>170</v>
      </c>
      <c r="AU1241" s="258" t="s">
        <v>85</v>
      </c>
      <c r="AV1241" s="14" t="s">
        <v>85</v>
      </c>
      <c r="AW1241" s="14" t="s">
        <v>31</v>
      </c>
      <c r="AX1241" s="14" t="s">
        <v>75</v>
      </c>
      <c r="AY1241" s="258" t="s">
        <v>156</v>
      </c>
    </row>
    <row r="1242" s="14" customFormat="1">
      <c r="A1242" s="14"/>
      <c r="B1242" s="248"/>
      <c r="C1242" s="249"/>
      <c r="D1242" s="239" t="s">
        <v>170</v>
      </c>
      <c r="E1242" s="250" t="s">
        <v>1</v>
      </c>
      <c r="F1242" s="251" t="s">
        <v>1088</v>
      </c>
      <c r="G1242" s="249"/>
      <c r="H1242" s="252">
        <v>8.9000000000000004</v>
      </c>
      <c r="I1242" s="253"/>
      <c r="J1242" s="249"/>
      <c r="K1242" s="249"/>
      <c r="L1242" s="254"/>
      <c r="M1242" s="255"/>
      <c r="N1242" s="256"/>
      <c r="O1242" s="256"/>
      <c r="P1242" s="256"/>
      <c r="Q1242" s="256"/>
      <c r="R1242" s="256"/>
      <c r="S1242" s="256"/>
      <c r="T1242" s="257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58" t="s">
        <v>170</v>
      </c>
      <c r="AU1242" s="258" t="s">
        <v>85</v>
      </c>
      <c r="AV1242" s="14" t="s">
        <v>85</v>
      </c>
      <c r="AW1242" s="14" t="s">
        <v>31</v>
      </c>
      <c r="AX1242" s="14" t="s">
        <v>75</v>
      </c>
      <c r="AY1242" s="258" t="s">
        <v>156</v>
      </c>
    </row>
    <row r="1243" s="14" customFormat="1">
      <c r="A1243" s="14"/>
      <c r="B1243" s="248"/>
      <c r="C1243" s="249"/>
      <c r="D1243" s="239" t="s">
        <v>170</v>
      </c>
      <c r="E1243" s="250" t="s">
        <v>1</v>
      </c>
      <c r="F1243" s="251" t="s">
        <v>1089</v>
      </c>
      <c r="G1243" s="249"/>
      <c r="H1243" s="252">
        <v>8.9000000000000004</v>
      </c>
      <c r="I1243" s="253"/>
      <c r="J1243" s="249"/>
      <c r="K1243" s="249"/>
      <c r="L1243" s="254"/>
      <c r="M1243" s="255"/>
      <c r="N1243" s="256"/>
      <c r="O1243" s="256"/>
      <c r="P1243" s="256"/>
      <c r="Q1243" s="256"/>
      <c r="R1243" s="256"/>
      <c r="S1243" s="256"/>
      <c r="T1243" s="257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58" t="s">
        <v>170</v>
      </c>
      <c r="AU1243" s="258" t="s">
        <v>85</v>
      </c>
      <c r="AV1243" s="14" t="s">
        <v>85</v>
      </c>
      <c r="AW1243" s="14" t="s">
        <v>31</v>
      </c>
      <c r="AX1243" s="14" t="s">
        <v>75</v>
      </c>
      <c r="AY1243" s="258" t="s">
        <v>156</v>
      </c>
    </row>
    <row r="1244" s="14" customFormat="1">
      <c r="A1244" s="14"/>
      <c r="B1244" s="248"/>
      <c r="C1244" s="249"/>
      <c r="D1244" s="239" t="s">
        <v>170</v>
      </c>
      <c r="E1244" s="250" t="s">
        <v>1</v>
      </c>
      <c r="F1244" s="251" t="s">
        <v>1090</v>
      </c>
      <c r="G1244" s="249"/>
      <c r="H1244" s="252">
        <v>11.9</v>
      </c>
      <c r="I1244" s="253"/>
      <c r="J1244" s="249"/>
      <c r="K1244" s="249"/>
      <c r="L1244" s="254"/>
      <c r="M1244" s="255"/>
      <c r="N1244" s="256"/>
      <c r="O1244" s="256"/>
      <c r="P1244" s="256"/>
      <c r="Q1244" s="256"/>
      <c r="R1244" s="256"/>
      <c r="S1244" s="256"/>
      <c r="T1244" s="257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58" t="s">
        <v>170</v>
      </c>
      <c r="AU1244" s="258" t="s">
        <v>85</v>
      </c>
      <c r="AV1244" s="14" t="s">
        <v>85</v>
      </c>
      <c r="AW1244" s="14" t="s">
        <v>31</v>
      </c>
      <c r="AX1244" s="14" t="s">
        <v>75</v>
      </c>
      <c r="AY1244" s="258" t="s">
        <v>156</v>
      </c>
    </row>
    <row r="1245" s="14" customFormat="1">
      <c r="A1245" s="14"/>
      <c r="B1245" s="248"/>
      <c r="C1245" s="249"/>
      <c r="D1245" s="239" t="s">
        <v>170</v>
      </c>
      <c r="E1245" s="250" t="s">
        <v>1</v>
      </c>
      <c r="F1245" s="251" t="s">
        <v>1091</v>
      </c>
      <c r="G1245" s="249"/>
      <c r="H1245" s="252">
        <v>1.5</v>
      </c>
      <c r="I1245" s="253"/>
      <c r="J1245" s="249"/>
      <c r="K1245" s="249"/>
      <c r="L1245" s="254"/>
      <c r="M1245" s="255"/>
      <c r="N1245" s="256"/>
      <c r="O1245" s="256"/>
      <c r="P1245" s="256"/>
      <c r="Q1245" s="256"/>
      <c r="R1245" s="256"/>
      <c r="S1245" s="256"/>
      <c r="T1245" s="257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58" t="s">
        <v>170</v>
      </c>
      <c r="AU1245" s="258" t="s">
        <v>85</v>
      </c>
      <c r="AV1245" s="14" t="s">
        <v>85</v>
      </c>
      <c r="AW1245" s="14" t="s">
        <v>31</v>
      </c>
      <c r="AX1245" s="14" t="s">
        <v>75</v>
      </c>
      <c r="AY1245" s="258" t="s">
        <v>156</v>
      </c>
    </row>
    <row r="1246" s="15" customFormat="1">
      <c r="A1246" s="15"/>
      <c r="B1246" s="259"/>
      <c r="C1246" s="260"/>
      <c r="D1246" s="239" t="s">
        <v>170</v>
      </c>
      <c r="E1246" s="261" t="s">
        <v>1</v>
      </c>
      <c r="F1246" s="262" t="s">
        <v>176</v>
      </c>
      <c r="G1246" s="260"/>
      <c r="H1246" s="263">
        <v>50.700000000000003</v>
      </c>
      <c r="I1246" s="264"/>
      <c r="J1246" s="260"/>
      <c r="K1246" s="260"/>
      <c r="L1246" s="265"/>
      <c r="M1246" s="266"/>
      <c r="N1246" s="267"/>
      <c r="O1246" s="267"/>
      <c r="P1246" s="267"/>
      <c r="Q1246" s="267"/>
      <c r="R1246" s="267"/>
      <c r="S1246" s="267"/>
      <c r="T1246" s="268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T1246" s="269" t="s">
        <v>170</v>
      </c>
      <c r="AU1246" s="269" t="s">
        <v>85</v>
      </c>
      <c r="AV1246" s="15" t="s">
        <v>165</v>
      </c>
      <c r="AW1246" s="15" t="s">
        <v>31</v>
      </c>
      <c r="AX1246" s="15" t="s">
        <v>83</v>
      </c>
      <c r="AY1246" s="269" t="s">
        <v>156</v>
      </c>
    </row>
    <row r="1247" s="2" customFormat="1" ht="24" customHeight="1">
      <c r="A1247" s="39"/>
      <c r="B1247" s="40"/>
      <c r="C1247" s="219" t="s">
        <v>1092</v>
      </c>
      <c r="D1247" s="219" t="s">
        <v>160</v>
      </c>
      <c r="E1247" s="220" t="s">
        <v>1093</v>
      </c>
      <c r="F1247" s="221" t="s">
        <v>1094</v>
      </c>
      <c r="G1247" s="222" t="s">
        <v>358</v>
      </c>
      <c r="H1247" s="223">
        <v>36.350000000000001</v>
      </c>
      <c r="I1247" s="224"/>
      <c r="J1247" s="225">
        <f>ROUND(I1247*H1247,2)</f>
        <v>0</v>
      </c>
      <c r="K1247" s="221" t="s">
        <v>164</v>
      </c>
      <c r="L1247" s="45"/>
      <c r="M1247" s="226" t="s">
        <v>1</v>
      </c>
      <c r="N1247" s="227" t="s">
        <v>40</v>
      </c>
      <c r="O1247" s="92"/>
      <c r="P1247" s="228">
        <f>O1247*H1247</f>
        <v>0</v>
      </c>
      <c r="Q1247" s="228">
        <v>0</v>
      </c>
      <c r="R1247" s="228">
        <f>Q1247*H1247</f>
        <v>0</v>
      </c>
      <c r="S1247" s="228">
        <v>0.0022300000000000002</v>
      </c>
      <c r="T1247" s="229">
        <f>S1247*H1247</f>
        <v>0.081060500000000008</v>
      </c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39"/>
      <c r="AR1247" s="230" t="s">
        <v>209</v>
      </c>
      <c r="AT1247" s="230" t="s">
        <v>160</v>
      </c>
      <c r="AU1247" s="230" t="s">
        <v>85</v>
      </c>
      <c r="AY1247" s="18" t="s">
        <v>156</v>
      </c>
      <c r="BE1247" s="231">
        <f>IF(N1247="základní",J1247,0)</f>
        <v>0</v>
      </c>
      <c r="BF1247" s="231">
        <f>IF(N1247="snížená",J1247,0)</f>
        <v>0</v>
      </c>
      <c r="BG1247" s="231">
        <f>IF(N1247="zákl. přenesená",J1247,0)</f>
        <v>0</v>
      </c>
      <c r="BH1247" s="231">
        <f>IF(N1247="sníž. přenesená",J1247,0)</f>
        <v>0</v>
      </c>
      <c r="BI1247" s="231">
        <f>IF(N1247="nulová",J1247,0)</f>
        <v>0</v>
      </c>
      <c r="BJ1247" s="18" t="s">
        <v>83</v>
      </c>
      <c r="BK1247" s="231">
        <f>ROUND(I1247*H1247,2)</f>
        <v>0</v>
      </c>
      <c r="BL1247" s="18" t="s">
        <v>209</v>
      </c>
      <c r="BM1247" s="230" t="s">
        <v>1095</v>
      </c>
    </row>
    <row r="1248" s="2" customFormat="1">
      <c r="A1248" s="39"/>
      <c r="B1248" s="40"/>
      <c r="C1248" s="41"/>
      <c r="D1248" s="232" t="s">
        <v>168</v>
      </c>
      <c r="E1248" s="41"/>
      <c r="F1248" s="233" t="s">
        <v>1096</v>
      </c>
      <c r="G1248" s="41"/>
      <c r="H1248" s="41"/>
      <c r="I1248" s="234"/>
      <c r="J1248" s="41"/>
      <c r="K1248" s="41"/>
      <c r="L1248" s="45"/>
      <c r="M1248" s="235"/>
      <c r="N1248" s="236"/>
      <c r="O1248" s="92"/>
      <c r="P1248" s="92"/>
      <c r="Q1248" s="92"/>
      <c r="R1248" s="92"/>
      <c r="S1248" s="92"/>
      <c r="T1248" s="93"/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39"/>
      <c r="AT1248" s="18" t="s">
        <v>168</v>
      </c>
      <c r="AU1248" s="18" t="s">
        <v>85</v>
      </c>
    </row>
    <row r="1249" s="13" customFormat="1">
      <c r="A1249" s="13"/>
      <c r="B1249" s="237"/>
      <c r="C1249" s="238"/>
      <c r="D1249" s="239" t="s">
        <v>170</v>
      </c>
      <c r="E1249" s="240" t="s">
        <v>1</v>
      </c>
      <c r="F1249" s="241" t="s">
        <v>171</v>
      </c>
      <c r="G1249" s="238"/>
      <c r="H1249" s="240" t="s">
        <v>1</v>
      </c>
      <c r="I1249" s="242"/>
      <c r="J1249" s="238"/>
      <c r="K1249" s="238"/>
      <c r="L1249" s="243"/>
      <c r="M1249" s="244"/>
      <c r="N1249" s="245"/>
      <c r="O1249" s="245"/>
      <c r="P1249" s="245"/>
      <c r="Q1249" s="245"/>
      <c r="R1249" s="245"/>
      <c r="S1249" s="245"/>
      <c r="T1249" s="246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47" t="s">
        <v>170</v>
      </c>
      <c r="AU1249" s="247" t="s">
        <v>85</v>
      </c>
      <c r="AV1249" s="13" t="s">
        <v>83</v>
      </c>
      <c r="AW1249" s="13" t="s">
        <v>31</v>
      </c>
      <c r="AX1249" s="13" t="s">
        <v>75</v>
      </c>
      <c r="AY1249" s="247" t="s">
        <v>156</v>
      </c>
    </row>
    <row r="1250" s="13" customFormat="1">
      <c r="A1250" s="13"/>
      <c r="B1250" s="237"/>
      <c r="C1250" s="238"/>
      <c r="D1250" s="239" t="s">
        <v>170</v>
      </c>
      <c r="E1250" s="240" t="s">
        <v>1</v>
      </c>
      <c r="F1250" s="241" t="s">
        <v>172</v>
      </c>
      <c r="G1250" s="238"/>
      <c r="H1250" s="240" t="s">
        <v>1</v>
      </c>
      <c r="I1250" s="242"/>
      <c r="J1250" s="238"/>
      <c r="K1250" s="238"/>
      <c r="L1250" s="243"/>
      <c r="M1250" s="244"/>
      <c r="N1250" s="245"/>
      <c r="O1250" s="245"/>
      <c r="P1250" s="245"/>
      <c r="Q1250" s="245"/>
      <c r="R1250" s="245"/>
      <c r="S1250" s="245"/>
      <c r="T1250" s="246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7" t="s">
        <v>170</v>
      </c>
      <c r="AU1250" s="247" t="s">
        <v>85</v>
      </c>
      <c r="AV1250" s="13" t="s">
        <v>83</v>
      </c>
      <c r="AW1250" s="13" t="s">
        <v>31</v>
      </c>
      <c r="AX1250" s="13" t="s">
        <v>75</v>
      </c>
      <c r="AY1250" s="247" t="s">
        <v>156</v>
      </c>
    </row>
    <row r="1251" s="13" customFormat="1">
      <c r="A1251" s="13"/>
      <c r="B1251" s="237"/>
      <c r="C1251" s="238"/>
      <c r="D1251" s="239" t="s">
        <v>170</v>
      </c>
      <c r="E1251" s="240" t="s">
        <v>1</v>
      </c>
      <c r="F1251" s="241" t="s">
        <v>173</v>
      </c>
      <c r="G1251" s="238"/>
      <c r="H1251" s="240" t="s">
        <v>1</v>
      </c>
      <c r="I1251" s="242"/>
      <c r="J1251" s="238"/>
      <c r="K1251" s="238"/>
      <c r="L1251" s="243"/>
      <c r="M1251" s="244"/>
      <c r="N1251" s="245"/>
      <c r="O1251" s="245"/>
      <c r="P1251" s="245"/>
      <c r="Q1251" s="245"/>
      <c r="R1251" s="245"/>
      <c r="S1251" s="245"/>
      <c r="T1251" s="246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7" t="s">
        <v>170</v>
      </c>
      <c r="AU1251" s="247" t="s">
        <v>85</v>
      </c>
      <c r="AV1251" s="13" t="s">
        <v>83</v>
      </c>
      <c r="AW1251" s="13" t="s">
        <v>31</v>
      </c>
      <c r="AX1251" s="13" t="s">
        <v>75</v>
      </c>
      <c r="AY1251" s="247" t="s">
        <v>156</v>
      </c>
    </row>
    <row r="1252" s="14" customFormat="1">
      <c r="A1252" s="14"/>
      <c r="B1252" s="248"/>
      <c r="C1252" s="249"/>
      <c r="D1252" s="239" t="s">
        <v>170</v>
      </c>
      <c r="E1252" s="250" t="s">
        <v>1</v>
      </c>
      <c r="F1252" s="251" t="s">
        <v>1097</v>
      </c>
      <c r="G1252" s="249"/>
      <c r="H1252" s="252">
        <v>36.350000000000001</v>
      </c>
      <c r="I1252" s="253"/>
      <c r="J1252" s="249"/>
      <c r="K1252" s="249"/>
      <c r="L1252" s="254"/>
      <c r="M1252" s="255"/>
      <c r="N1252" s="256"/>
      <c r="O1252" s="256"/>
      <c r="P1252" s="256"/>
      <c r="Q1252" s="256"/>
      <c r="R1252" s="256"/>
      <c r="S1252" s="256"/>
      <c r="T1252" s="257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58" t="s">
        <v>170</v>
      </c>
      <c r="AU1252" s="258" t="s">
        <v>85</v>
      </c>
      <c r="AV1252" s="14" t="s">
        <v>85</v>
      </c>
      <c r="AW1252" s="14" t="s">
        <v>31</v>
      </c>
      <c r="AX1252" s="14" t="s">
        <v>83</v>
      </c>
      <c r="AY1252" s="258" t="s">
        <v>156</v>
      </c>
    </row>
    <row r="1253" s="2" customFormat="1" ht="16.5" customHeight="1">
      <c r="A1253" s="39"/>
      <c r="B1253" s="40"/>
      <c r="C1253" s="219" t="s">
        <v>1098</v>
      </c>
      <c r="D1253" s="219" t="s">
        <v>160</v>
      </c>
      <c r="E1253" s="220" t="s">
        <v>1099</v>
      </c>
      <c r="F1253" s="221" t="s">
        <v>1100</v>
      </c>
      <c r="G1253" s="222" t="s">
        <v>358</v>
      </c>
      <c r="H1253" s="223">
        <v>10.27</v>
      </c>
      <c r="I1253" s="224"/>
      <c r="J1253" s="225">
        <f>ROUND(I1253*H1253,2)</f>
        <v>0</v>
      </c>
      <c r="K1253" s="221" t="s">
        <v>164</v>
      </c>
      <c r="L1253" s="45"/>
      <c r="M1253" s="226" t="s">
        <v>1</v>
      </c>
      <c r="N1253" s="227" t="s">
        <v>40</v>
      </c>
      <c r="O1253" s="92"/>
      <c r="P1253" s="228">
        <f>O1253*H1253</f>
        <v>0</v>
      </c>
      <c r="Q1253" s="228">
        <v>0</v>
      </c>
      <c r="R1253" s="228">
        <f>Q1253*H1253</f>
        <v>0</v>
      </c>
      <c r="S1253" s="228">
        <v>0.00175</v>
      </c>
      <c r="T1253" s="229">
        <f>S1253*H1253</f>
        <v>0.017972499999999999</v>
      </c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/>
      <c r="AE1253" s="39"/>
      <c r="AR1253" s="230" t="s">
        <v>209</v>
      </c>
      <c r="AT1253" s="230" t="s">
        <v>160</v>
      </c>
      <c r="AU1253" s="230" t="s">
        <v>85</v>
      </c>
      <c r="AY1253" s="18" t="s">
        <v>156</v>
      </c>
      <c r="BE1253" s="231">
        <f>IF(N1253="základní",J1253,0)</f>
        <v>0</v>
      </c>
      <c r="BF1253" s="231">
        <f>IF(N1253="snížená",J1253,0)</f>
        <v>0</v>
      </c>
      <c r="BG1253" s="231">
        <f>IF(N1253="zákl. přenesená",J1253,0)</f>
        <v>0</v>
      </c>
      <c r="BH1253" s="231">
        <f>IF(N1253="sníž. přenesená",J1253,0)</f>
        <v>0</v>
      </c>
      <c r="BI1253" s="231">
        <f>IF(N1253="nulová",J1253,0)</f>
        <v>0</v>
      </c>
      <c r="BJ1253" s="18" t="s">
        <v>83</v>
      </c>
      <c r="BK1253" s="231">
        <f>ROUND(I1253*H1253,2)</f>
        <v>0</v>
      </c>
      <c r="BL1253" s="18" t="s">
        <v>209</v>
      </c>
      <c r="BM1253" s="230" t="s">
        <v>1101</v>
      </c>
    </row>
    <row r="1254" s="2" customFormat="1">
      <c r="A1254" s="39"/>
      <c r="B1254" s="40"/>
      <c r="C1254" s="41"/>
      <c r="D1254" s="232" t="s">
        <v>168</v>
      </c>
      <c r="E1254" s="41"/>
      <c r="F1254" s="233" t="s">
        <v>1102</v>
      </c>
      <c r="G1254" s="41"/>
      <c r="H1254" s="41"/>
      <c r="I1254" s="234"/>
      <c r="J1254" s="41"/>
      <c r="K1254" s="41"/>
      <c r="L1254" s="45"/>
      <c r="M1254" s="235"/>
      <c r="N1254" s="236"/>
      <c r="O1254" s="92"/>
      <c r="P1254" s="92"/>
      <c r="Q1254" s="92"/>
      <c r="R1254" s="92"/>
      <c r="S1254" s="92"/>
      <c r="T1254" s="93"/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T1254" s="18" t="s">
        <v>168</v>
      </c>
      <c r="AU1254" s="18" t="s">
        <v>85</v>
      </c>
    </row>
    <row r="1255" s="13" customFormat="1">
      <c r="A1255" s="13"/>
      <c r="B1255" s="237"/>
      <c r="C1255" s="238"/>
      <c r="D1255" s="239" t="s">
        <v>170</v>
      </c>
      <c r="E1255" s="240" t="s">
        <v>1</v>
      </c>
      <c r="F1255" s="241" t="s">
        <v>171</v>
      </c>
      <c r="G1255" s="238"/>
      <c r="H1255" s="240" t="s">
        <v>1</v>
      </c>
      <c r="I1255" s="242"/>
      <c r="J1255" s="238"/>
      <c r="K1255" s="238"/>
      <c r="L1255" s="243"/>
      <c r="M1255" s="244"/>
      <c r="N1255" s="245"/>
      <c r="O1255" s="245"/>
      <c r="P1255" s="245"/>
      <c r="Q1255" s="245"/>
      <c r="R1255" s="245"/>
      <c r="S1255" s="245"/>
      <c r="T1255" s="246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7" t="s">
        <v>170</v>
      </c>
      <c r="AU1255" s="247" t="s">
        <v>85</v>
      </c>
      <c r="AV1255" s="13" t="s">
        <v>83</v>
      </c>
      <c r="AW1255" s="13" t="s">
        <v>31</v>
      </c>
      <c r="AX1255" s="13" t="s">
        <v>75</v>
      </c>
      <c r="AY1255" s="247" t="s">
        <v>156</v>
      </c>
    </row>
    <row r="1256" s="13" customFormat="1">
      <c r="A1256" s="13"/>
      <c r="B1256" s="237"/>
      <c r="C1256" s="238"/>
      <c r="D1256" s="239" t="s">
        <v>170</v>
      </c>
      <c r="E1256" s="240" t="s">
        <v>1</v>
      </c>
      <c r="F1256" s="241" t="s">
        <v>172</v>
      </c>
      <c r="G1256" s="238"/>
      <c r="H1256" s="240" t="s">
        <v>1</v>
      </c>
      <c r="I1256" s="242"/>
      <c r="J1256" s="238"/>
      <c r="K1256" s="238"/>
      <c r="L1256" s="243"/>
      <c r="M1256" s="244"/>
      <c r="N1256" s="245"/>
      <c r="O1256" s="245"/>
      <c r="P1256" s="245"/>
      <c r="Q1256" s="245"/>
      <c r="R1256" s="245"/>
      <c r="S1256" s="245"/>
      <c r="T1256" s="246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7" t="s">
        <v>170</v>
      </c>
      <c r="AU1256" s="247" t="s">
        <v>85</v>
      </c>
      <c r="AV1256" s="13" t="s">
        <v>83</v>
      </c>
      <c r="AW1256" s="13" t="s">
        <v>31</v>
      </c>
      <c r="AX1256" s="13" t="s">
        <v>75</v>
      </c>
      <c r="AY1256" s="247" t="s">
        <v>156</v>
      </c>
    </row>
    <row r="1257" s="13" customFormat="1">
      <c r="A1257" s="13"/>
      <c r="B1257" s="237"/>
      <c r="C1257" s="238"/>
      <c r="D1257" s="239" t="s">
        <v>170</v>
      </c>
      <c r="E1257" s="240" t="s">
        <v>1</v>
      </c>
      <c r="F1257" s="241" t="s">
        <v>173</v>
      </c>
      <c r="G1257" s="238"/>
      <c r="H1257" s="240" t="s">
        <v>1</v>
      </c>
      <c r="I1257" s="242"/>
      <c r="J1257" s="238"/>
      <c r="K1257" s="238"/>
      <c r="L1257" s="243"/>
      <c r="M1257" s="244"/>
      <c r="N1257" s="245"/>
      <c r="O1257" s="245"/>
      <c r="P1257" s="245"/>
      <c r="Q1257" s="245"/>
      <c r="R1257" s="245"/>
      <c r="S1257" s="245"/>
      <c r="T1257" s="246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7" t="s">
        <v>170</v>
      </c>
      <c r="AU1257" s="247" t="s">
        <v>85</v>
      </c>
      <c r="AV1257" s="13" t="s">
        <v>83</v>
      </c>
      <c r="AW1257" s="13" t="s">
        <v>31</v>
      </c>
      <c r="AX1257" s="13" t="s">
        <v>75</v>
      </c>
      <c r="AY1257" s="247" t="s">
        <v>156</v>
      </c>
    </row>
    <row r="1258" s="14" customFormat="1">
      <c r="A1258" s="14"/>
      <c r="B1258" s="248"/>
      <c r="C1258" s="249"/>
      <c r="D1258" s="239" t="s">
        <v>170</v>
      </c>
      <c r="E1258" s="250" t="s">
        <v>1</v>
      </c>
      <c r="F1258" s="251" t="s">
        <v>1103</v>
      </c>
      <c r="G1258" s="249"/>
      <c r="H1258" s="252">
        <v>8.3000000000000007</v>
      </c>
      <c r="I1258" s="253"/>
      <c r="J1258" s="249"/>
      <c r="K1258" s="249"/>
      <c r="L1258" s="254"/>
      <c r="M1258" s="255"/>
      <c r="N1258" s="256"/>
      <c r="O1258" s="256"/>
      <c r="P1258" s="256"/>
      <c r="Q1258" s="256"/>
      <c r="R1258" s="256"/>
      <c r="S1258" s="256"/>
      <c r="T1258" s="257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58" t="s">
        <v>170</v>
      </c>
      <c r="AU1258" s="258" t="s">
        <v>85</v>
      </c>
      <c r="AV1258" s="14" t="s">
        <v>85</v>
      </c>
      <c r="AW1258" s="14" t="s">
        <v>31</v>
      </c>
      <c r="AX1258" s="14" t="s">
        <v>75</v>
      </c>
      <c r="AY1258" s="258" t="s">
        <v>156</v>
      </c>
    </row>
    <row r="1259" s="14" customFormat="1">
      <c r="A1259" s="14"/>
      <c r="B1259" s="248"/>
      <c r="C1259" s="249"/>
      <c r="D1259" s="239" t="s">
        <v>170</v>
      </c>
      <c r="E1259" s="250" t="s">
        <v>1</v>
      </c>
      <c r="F1259" s="251" t="s">
        <v>1104</v>
      </c>
      <c r="G1259" s="249"/>
      <c r="H1259" s="252">
        <v>1.97</v>
      </c>
      <c r="I1259" s="253"/>
      <c r="J1259" s="249"/>
      <c r="K1259" s="249"/>
      <c r="L1259" s="254"/>
      <c r="M1259" s="255"/>
      <c r="N1259" s="256"/>
      <c r="O1259" s="256"/>
      <c r="P1259" s="256"/>
      <c r="Q1259" s="256"/>
      <c r="R1259" s="256"/>
      <c r="S1259" s="256"/>
      <c r="T1259" s="257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58" t="s">
        <v>170</v>
      </c>
      <c r="AU1259" s="258" t="s">
        <v>85</v>
      </c>
      <c r="AV1259" s="14" t="s">
        <v>85</v>
      </c>
      <c r="AW1259" s="14" t="s">
        <v>31</v>
      </c>
      <c r="AX1259" s="14" t="s">
        <v>75</v>
      </c>
      <c r="AY1259" s="258" t="s">
        <v>156</v>
      </c>
    </row>
    <row r="1260" s="15" customFormat="1">
      <c r="A1260" s="15"/>
      <c r="B1260" s="259"/>
      <c r="C1260" s="260"/>
      <c r="D1260" s="239" t="s">
        <v>170</v>
      </c>
      <c r="E1260" s="261" t="s">
        <v>1</v>
      </c>
      <c r="F1260" s="262" t="s">
        <v>176</v>
      </c>
      <c r="G1260" s="260"/>
      <c r="H1260" s="263">
        <v>10.27</v>
      </c>
      <c r="I1260" s="264"/>
      <c r="J1260" s="260"/>
      <c r="K1260" s="260"/>
      <c r="L1260" s="265"/>
      <c r="M1260" s="266"/>
      <c r="N1260" s="267"/>
      <c r="O1260" s="267"/>
      <c r="P1260" s="267"/>
      <c r="Q1260" s="267"/>
      <c r="R1260" s="267"/>
      <c r="S1260" s="267"/>
      <c r="T1260" s="268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T1260" s="269" t="s">
        <v>170</v>
      </c>
      <c r="AU1260" s="269" t="s">
        <v>85</v>
      </c>
      <c r="AV1260" s="15" t="s">
        <v>165</v>
      </c>
      <c r="AW1260" s="15" t="s">
        <v>31</v>
      </c>
      <c r="AX1260" s="15" t="s">
        <v>83</v>
      </c>
      <c r="AY1260" s="269" t="s">
        <v>156</v>
      </c>
    </row>
    <row r="1261" s="2" customFormat="1" ht="16.5" customHeight="1">
      <c r="A1261" s="39"/>
      <c r="B1261" s="40"/>
      <c r="C1261" s="219" t="s">
        <v>1105</v>
      </c>
      <c r="D1261" s="219" t="s">
        <v>160</v>
      </c>
      <c r="E1261" s="220" t="s">
        <v>1106</v>
      </c>
      <c r="F1261" s="221" t="s">
        <v>1107</v>
      </c>
      <c r="G1261" s="222" t="s">
        <v>358</v>
      </c>
      <c r="H1261" s="223">
        <v>79.239999999999995</v>
      </c>
      <c r="I1261" s="224"/>
      <c r="J1261" s="225">
        <f>ROUND(I1261*H1261,2)</f>
        <v>0</v>
      </c>
      <c r="K1261" s="221" t="s">
        <v>164</v>
      </c>
      <c r="L1261" s="45"/>
      <c r="M1261" s="226" t="s">
        <v>1</v>
      </c>
      <c r="N1261" s="227" t="s">
        <v>40</v>
      </c>
      <c r="O1261" s="92"/>
      <c r="P1261" s="228">
        <f>O1261*H1261</f>
        <v>0</v>
      </c>
      <c r="Q1261" s="228">
        <v>0</v>
      </c>
      <c r="R1261" s="228">
        <f>Q1261*H1261</f>
        <v>0</v>
      </c>
      <c r="S1261" s="228">
        <v>0.0025999999999999999</v>
      </c>
      <c r="T1261" s="229">
        <f>S1261*H1261</f>
        <v>0.20602399999999999</v>
      </c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R1261" s="230" t="s">
        <v>209</v>
      </c>
      <c r="AT1261" s="230" t="s">
        <v>160</v>
      </c>
      <c r="AU1261" s="230" t="s">
        <v>85</v>
      </c>
      <c r="AY1261" s="18" t="s">
        <v>156</v>
      </c>
      <c r="BE1261" s="231">
        <f>IF(N1261="základní",J1261,0)</f>
        <v>0</v>
      </c>
      <c r="BF1261" s="231">
        <f>IF(N1261="snížená",J1261,0)</f>
        <v>0</v>
      </c>
      <c r="BG1261" s="231">
        <f>IF(N1261="zákl. přenesená",J1261,0)</f>
        <v>0</v>
      </c>
      <c r="BH1261" s="231">
        <f>IF(N1261="sníž. přenesená",J1261,0)</f>
        <v>0</v>
      </c>
      <c r="BI1261" s="231">
        <f>IF(N1261="nulová",J1261,0)</f>
        <v>0</v>
      </c>
      <c r="BJ1261" s="18" t="s">
        <v>83</v>
      </c>
      <c r="BK1261" s="231">
        <f>ROUND(I1261*H1261,2)</f>
        <v>0</v>
      </c>
      <c r="BL1261" s="18" t="s">
        <v>209</v>
      </c>
      <c r="BM1261" s="230" t="s">
        <v>1108</v>
      </c>
    </row>
    <row r="1262" s="2" customFormat="1">
      <c r="A1262" s="39"/>
      <c r="B1262" s="40"/>
      <c r="C1262" s="41"/>
      <c r="D1262" s="232" t="s">
        <v>168</v>
      </c>
      <c r="E1262" s="41"/>
      <c r="F1262" s="233" t="s">
        <v>1109</v>
      </c>
      <c r="G1262" s="41"/>
      <c r="H1262" s="41"/>
      <c r="I1262" s="234"/>
      <c r="J1262" s="41"/>
      <c r="K1262" s="41"/>
      <c r="L1262" s="45"/>
      <c r="M1262" s="235"/>
      <c r="N1262" s="236"/>
      <c r="O1262" s="92"/>
      <c r="P1262" s="92"/>
      <c r="Q1262" s="92"/>
      <c r="R1262" s="92"/>
      <c r="S1262" s="92"/>
      <c r="T1262" s="93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T1262" s="18" t="s">
        <v>168</v>
      </c>
      <c r="AU1262" s="18" t="s">
        <v>85</v>
      </c>
    </row>
    <row r="1263" s="13" customFormat="1">
      <c r="A1263" s="13"/>
      <c r="B1263" s="237"/>
      <c r="C1263" s="238"/>
      <c r="D1263" s="239" t="s">
        <v>170</v>
      </c>
      <c r="E1263" s="240" t="s">
        <v>1</v>
      </c>
      <c r="F1263" s="241" t="s">
        <v>171</v>
      </c>
      <c r="G1263" s="238"/>
      <c r="H1263" s="240" t="s">
        <v>1</v>
      </c>
      <c r="I1263" s="242"/>
      <c r="J1263" s="238"/>
      <c r="K1263" s="238"/>
      <c r="L1263" s="243"/>
      <c r="M1263" s="244"/>
      <c r="N1263" s="245"/>
      <c r="O1263" s="245"/>
      <c r="P1263" s="245"/>
      <c r="Q1263" s="245"/>
      <c r="R1263" s="245"/>
      <c r="S1263" s="245"/>
      <c r="T1263" s="246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7" t="s">
        <v>170</v>
      </c>
      <c r="AU1263" s="247" t="s">
        <v>85</v>
      </c>
      <c r="AV1263" s="13" t="s">
        <v>83</v>
      </c>
      <c r="AW1263" s="13" t="s">
        <v>31</v>
      </c>
      <c r="AX1263" s="13" t="s">
        <v>75</v>
      </c>
      <c r="AY1263" s="247" t="s">
        <v>156</v>
      </c>
    </row>
    <row r="1264" s="13" customFormat="1">
      <c r="A1264" s="13"/>
      <c r="B1264" s="237"/>
      <c r="C1264" s="238"/>
      <c r="D1264" s="239" t="s">
        <v>170</v>
      </c>
      <c r="E1264" s="240" t="s">
        <v>1</v>
      </c>
      <c r="F1264" s="241" t="s">
        <v>172</v>
      </c>
      <c r="G1264" s="238"/>
      <c r="H1264" s="240" t="s">
        <v>1</v>
      </c>
      <c r="I1264" s="242"/>
      <c r="J1264" s="238"/>
      <c r="K1264" s="238"/>
      <c r="L1264" s="243"/>
      <c r="M1264" s="244"/>
      <c r="N1264" s="245"/>
      <c r="O1264" s="245"/>
      <c r="P1264" s="245"/>
      <c r="Q1264" s="245"/>
      <c r="R1264" s="245"/>
      <c r="S1264" s="245"/>
      <c r="T1264" s="246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7" t="s">
        <v>170</v>
      </c>
      <c r="AU1264" s="247" t="s">
        <v>85</v>
      </c>
      <c r="AV1264" s="13" t="s">
        <v>83</v>
      </c>
      <c r="AW1264" s="13" t="s">
        <v>31</v>
      </c>
      <c r="AX1264" s="13" t="s">
        <v>75</v>
      </c>
      <c r="AY1264" s="247" t="s">
        <v>156</v>
      </c>
    </row>
    <row r="1265" s="13" customFormat="1">
      <c r="A1265" s="13"/>
      <c r="B1265" s="237"/>
      <c r="C1265" s="238"/>
      <c r="D1265" s="239" t="s">
        <v>170</v>
      </c>
      <c r="E1265" s="240" t="s">
        <v>1</v>
      </c>
      <c r="F1265" s="241" t="s">
        <v>173</v>
      </c>
      <c r="G1265" s="238"/>
      <c r="H1265" s="240" t="s">
        <v>1</v>
      </c>
      <c r="I1265" s="242"/>
      <c r="J1265" s="238"/>
      <c r="K1265" s="238"/>
      <c r="L1265" s="243"/>
      <c r="M1265" s="244"/>
      <c r="N1265" s="245"/>
      <c r="O1265" s="245"/>
      <c r="P1265" s="245"/>
      <c r="Q1265" s="245"/>
      <c r="R1265" s="245"/>
      <c r="S1265" s="245"/>
      <c r="T1265" s="246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7" t="s">
        <v>170</v>
      </c>
      <c r="AU1265" s="247" t="s">
        <v>85</v>
      </c>
      <c r="AV1265" s="13" t="s">
        <v>83</v>
      </c>
      <c r="AW1265" s="13" t="s">
        <v>31</v>
      </c>
      <c r="AX1265" s="13" t="s">
        <v>75</v>
      </c>
      <c r="AY1265" s="247" t="s">
        <v>156</v>
      </c>
    </row>
    <row r="1266" s="14" customFormat="1">
      <c r="A1266" s="14"/>
      <c r="B1266" s="248"/>
      <c r="C1266" s="249"/>
      <c r="D1266" s="239" t="s">
        <v>170</v>
      </c>
      <c r="E1266" s="250" t="s">
        <v>1</v>
      </c>
      <c r="F1266" s="251" t="s">
        <v>1110</v>
      </c>
      <c r="G1266" s="249"/>
      <c r="H1266" s="252">
        <v>74.25</v>
      </c>
      <c r="I1266" s="253"/>
      <c r="J1266" s="249"/>
      <c r="K1266" s="249"/>
      <c r="L1266" s="254"/>
      <c r="M1266" s="255"/>
      <c r="N1266" s="256"/>
      <c r="O1266" s="256"/>
      <c r="P1266" s="256"/>
      <c r="Q1266" s="256"/>
      <c r="R1266" s="256"/>
      <c r="S1266" s="256"/>
      <c r="T1266" s="257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58" t="s">
        <v>170</v>
      </c>
      <c r="AU1266" s="258" t="s">
        <v>85</v>
      </c>
      <c r="AV1266" s="14" t="s">
        <v>85</v>
      </c>
      <c r="AW1266" s="14" t="s">
        <v>31</v>
      </c>
      <c r="AX1266" s="14" t="s">
        <v>75</v>
      </c>
      <c r="AY1266" s="258" t="s">
        <v>156</v>
      </c>
    </row>
    <row r="1267" s="14" customFormat="1">
      <c r="A1267" s="14"/>
      <c r="B1267" s="248"/>
      <c r="C1267" s="249"/>
      <c r="D1267" s="239" t="s">
        <v>170</v>
      </c>
      <c r="E1267" s="250" t="s">
        <v>1</v>
      </c>
      <c r="F1267" s="251" t="s">
        <v>1111</v>
      </c>
      <c r="G1267" s="249"/>
      <c r="H1267" s="252">
        <v>4.9900000000000002</v>
      </c>
      <c r="I1267" s="253"/>
      <c r="J1267" s="249"/>
      <c r="K1267" s="249"/>
      <c r="L1267" s="254"/>
      <c r="M1267" s="255"/>
      <c r="N1267" s="256"/>
      <c r="O1267" s="256"/>
      <c r="P1267" s="256"/>
      <c r="Q1267" s="256"/>
      <c r="R1267" s="256"/>
      <c r="S1267" s="256"/>
      <c r="T1267" s="257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58" t="s">
        <v>170</v>
      </c>
      <c r="AU1267" s="258" t="s">
        <v>85</v>
      </c>
      <c r="AV1267" s="14" t="s">
        <v>85</v>
      </c>
      <c r="AW1267" s="14" t="s">
        <v>31</v>
      </c>
      <c r="AX1267" s="14" t="s">
        <v>75</v>
      </c>
      <c r="AY1267" s="258" t="s">
        <v>156</v>
      </c>
    </row>
    <row r="1268" s="15" customFormat="1">
      <c r="A1268" s="15"/>
      <c r="B1268" s="259"/>
      <c r="C1268" s="260"/>
      <c r="D1268" s="239" t="s">
        <v>170</v>
      </c>
      <c r="E1268" s="261" t="s">
        <v>1</v>
      </c>
      <c r="F1268" s="262" t="s">
        <v>176</v>
      </c>
      <c r="G1268" s="260"/>
      <c r="H1268" s="263">
        <v>79.239999999999995</v>
      </c>
      <c r="I1268" s="264"/>
      <c r="J1268" s="260"/>
      <c r="K1268" s="260"/>
      <c r="L1268" s="265"/>
      <c r="M1268" s="266"/>
      <c r="N1268" s="267"/>
      <c r="O1268" s="267"/>
      <c r="P1268" s="267"/>
      <c r="Q1268" s="267"/>
      <c r="R1268" s="267"/>
      <c r="S1268" s="267"/>
      <c r="T1268" s="268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T1268" s="269" t="s">
        <v>170</v>
      </c>
      <c r="AU1268" s="269" t="s">
        <v>85</v>
      </c>
      <c r="AV1268" s="15" t="s">
        <v>165</v>
      </c>
      <c r="AW1268" s="15" t="s">
        <v>31</v>
      </c>
      <c r="AX1268" s="15" t="s">
        <v>83</v>
      </c>
      <c r="AY1268" s="269" t="s">
        <v>156</v>
      </c>
    </row>
    <row r="1269" s="2" customFormat="1" ht="16.5" customHeight="1">
      <c r="A1269" s="39"/>
      <c r="B1269" s="40"/>
      <c r="C1269" s="219" t="s">
        <v>1112</v>
      </c>
      <c r="D1269" s="219" t="s">
        <v>160</v>
      </c>
      <c r="E1269" s="220" t="s">
        <v>1113</v>
      </c>
      <c r="F1269" s="221" t="s">
        <v>1114</v>
      </c>
      <c r="G1269" s="222" t="s">
        <v>712</v>
      </c>
      <c r="H1269" s="223">
        <v>74</v>
      </c>
      <c r="I1269" s="224"/>
      <c r="J1269" s="225">
        <f>ROUND(I1269*H1269,2)</f>
        <v>0</v>
      </c>
      <c r="K1269" s="221" t="s">
        <v>164</v>
      </c>
      <c r="L1269" s="45"/>
      <c r="M1269" s="226" t="s">
        <v>1</v>
      </c>
      <c r="N1269" s="227" t="s">
        <v>40</v>
      </c>
      <c r="O1269" s="92"/>
      <c r="P1269" s="228">
        <f>O1269*H1269</f>
        <v>0</v>
      </c>
      <c r="Q1269" s="228">
        <v>0</v>
      </c>
      <c r="R1269" s="228">
        <f>Q1269*H1269</f>
        <v>0</v>
      </c>
      <c r="S1269" s="228">
        <v>0.0094000000000000004</v>
      </c>
      <c r="T1269" s="229">
        <f>S1269*H1269</f>
        <v>0.6956</v>
      </c>
      <c r="U1269" s="39"/>
      <c r="V1269" s="39"/>
      <c r="W1269" s="39"/>
      <c r="X1269" s="39"/>
      <c r="Y1269" s="39"/>
      <c r="Z1269" s="39"/>
      <c r="AA1269" s="39"/>
      <c r="AB1269" s="39"/>
      <c r="AC1269" s="39"/>
      <c r="AD1269" s="39"/>
      <c r="AE1269" s="39"/>
      <c r="AR1269" s="230" t="s">
        <v>209</v>
      </c>
      <c r="AT1269" s="230" t="s">
        <v>160</v>
      </c>
      <c r="AU1269" s="230" t="s">
        <v>85</v>
      </c>
      <c r="AY1269" s="18" t="s">
        <v>156</v>
      </c>
      <c r="BE1269" s="231">
        <f>IF(N1269="základní",J1269,0)</f>
        <v>0</v>
      </c>
      <c r="BF1269" s="231">
        <f>IF(N1269="snížená",J1269,0)</f>
        <v>0</v>
      </c>
      <c r="BG1269" s="231">
        <f>IF(N1269="zákl. přenesená",J1269,0)</f>
        <v>0</v>
      </c>
      <c r="BH1269" s="231">
        <f>IF(N1269="sníž. přenesená",J1269,0)</f>
        <v>0</v>
      </c>
      <c r="BI1269" s="231">
        <f>IF(N1269="nulová",J1269,0)</f>
        <v>0</v>
      </c>
      <c r="BJ1269" s="18" t="s">
        <v>83</v>
      </c>
      <c r="BK1269" s="231">
        <f>ROUND(I1269*H1269,2)</f>
        <v>0</v>
      </c>
      <c r="BL1269" s="18" t="s">
        <v>209</v>
      </c>
      <c r="BM1269" s="230" t="s">
        <v>1115</v>
      </c>
    </row>
    <row r="1270" s="2" customFormat="1">
      <c r="A1270" s="39"/>
      <c r="B1270" s="40"/>
      <c r="C1270" s="41"/>
      <c r="D1270" s="232" t="s">
        <v>168</v>
      </c>
      <c r="E1270" s="41"/>
      <c r="F1270" s="233" t="s">
        <v>1116</v>
      </c>
      <c r="G1270" s="41"/>
      <c r="H1270" s="41"/>
      <c r="I1270" s="234"/>
      <c r="J1270" s="41"/>
      <c r="K1270" s="41"/>
      <c r="L1270" s="45"/>
      <c r="M1270" s="235"/>
      <c r="N1270" s="236"/>
      <c r="O1270" s="92"/>
      <c r="P1270" s="92"/>
      <c r="Q1270" s="92"/>
      <c r="R1270" s="92"/>
      <c r="S1270" s="92"/>
      <c r="T1270" s="93"/>
      <c r="U1270" s="39"/>
      <c r="V1270" s="39"/>
      <c r="W1270" s="39"/>
      <c r="X1270" s="39"/>
      <c r="Y1270" s="39"/>
      <c r="Z1270" s="39"/>
      <c r="AA1270" s="39"/>
      <c r="AB1270" s="39"/>
      <c r="AC1270" s="39"/>
      <c r="AD1270" s="39"/>
      <c r="AE1270" s="39"/>
      <c r="AT1270" s="18" t="s">
        <v>168</v>
      </c>
      <c r="AU1270" s="18" t="s">
        <v>85</v>
      </c>
    </row>
    <row r="1271" s="13" customFormat="1">
      <c r="A1271" s="13"/>
      <c r="B1271" s="237"/>
      <c r="C1271" s="238"/>
      <c r="D1271" s="239" t="s">
        <v>170</v>
      </c>
      <c r="E1271" s="240" t="s">
        <v>1</v>
      </c>
      <c r="F1271" s="241" t="s">
        <v>171</v>
      </c>
      <c r="G1271" s="238"/>
      <c r="H1271" s="240" t="s">
        <v>1</v>
      </c>
      <c r="I1271" s="242"/>
      <c r="J1271" s="238"/>
      <c r="K1271" s="238"/>
      <c r="L1271" s="243"/>
      <c r="M1271" s="244"/>
      <c r="N1271" s="245"/>
      <c r="O1271" s="245"/>
      <c r="P1271" s="245"/>
      <c r="Q1271" s="245"/>
      <c r="R1271" s="245"/>
      <c r="S1271" s="245"/>
      <c r="T1271" s="246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47" t="s">
        <v>170</v>
      </c>
      <c r="AU1271" s="247" t="s">
        <v>85</v>
      </c>
      <c r="AV1271" s="13" t="s">
        <v>83</v>
      </c>
      <c r="AW1271" s="13" t="s">
        <v>31</v>
      </c>
      <c r="AX1271" s="13" t="s">
        <v>75</v>
      </c>
      <c r="AY1271" s="247" t="s">
        <v>156</v>
      </c>
    </row>
    <row r="1272" s="13" customFormat="1">
      <c r="A1272" s="13"/>
      <c r="B1272" s="237"/>
      <c r="C1272" s="238"/>
      <c r="D1272" s="239" t="s">
        <v>170</v>
      </c>
      <c r="E1272" s="240" t="s">
        <v>1</v>
      </c>
      <c r="F1272" s="241" t="s">
        <v>172</v>
      </c>
      <c r="G1272" s="238"/>
      <c r="H1272" s="240" t="s">
        <v>1</v>
      </c>
      <c r="I1272" s="242"/>
      <c r="J1272" s="238"/>
      <c r="K1272" s="238"/>
      <c r="L1272" s="243"/>
      <c r="M1272" s="244"/>
      <c r="N1272" s="245"/>
      <c r="O1272" s="245"/>
      <c r="P1272" s="245"/>
      <c r="Q1272" s="245"/>
      <c r="R1272" s="245"/>
      <c r="S1272" s="245"/>
      <c r="T1272" s="246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7" t="s">
        <v>170</v>
      </c>
      <c r="AU1272" s="247" t="s">
        <v>85</v>
      </c>
      <c r="AV1272" s="13" t="s">
        <v>83</v>
      </c>
      <c r="AW1272" s="13" t="s">
        <v>31</v>
      </c>
      <c r="AX1272" s="13" t="s">
        <v>75</v>
      </c>
      <c r="AY1272" s="247" t="s">
        <v>156</v>
      </c>
    </row>
    <row r="1273" s="13" customFormat="1">
      <c r="A1273" s="13"/>
      <c r="B1273" s="237"/>
      <c r="C1273" s="238"/>
      <c r="D1273" s="239" t="s">
        <v>170</v>
      </c>
      <c r="E1273" s="240" t="s">
        <v>1</v>
      </c>
      <c r="F1273" s="241" t="s">
        <v>173</v>
      </c>
      <c r="G1273" s="238"/>
      <c r="H1273" s="240" t="s">
        <v>1</v>
      </c>
      <c r="I1273" s="242"/>
      <c r="J1273" s="238"/>
      <c r="K1273" s="238"/>
      <c r="L1273" s="243"/>
      <c r="M1273" s="244"/>
      <c r="N1273" s="245"/>
      <c r="O1273" s="245"/>
      <c r="P1273" s="245"/>
      <c r="Q1273" s="245"/>
      <c r="R1273" s="245"/>
      <c r="S1273" s="245"/>
      <c r="T1273" s="246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7" t="s">
        <v>170</v>
      </c>
      <c r="AU1273" s="247" t="s">
        <v>85</v>
      </c>
      <c r="AV1273" s="13" t="s">
        <v>83</v>
      </c>
      <c r="AW1273" s="13" t="s">
        <v>31</v>
      </c>
      <c r="AX1273" s="13" t="s">
        <v>75</v>
      </c>
      <c r="AY1273" s="247" t="s">
        <v>156</v>
      </c>
    </row>
    <row r="1274" s="14" customFormat="1">
      <c r="A1274" s="14"/>
      <c r="B1274" s="248"/>
      <c r="C1274" s="249"/>
      <c r="D1274" s="239" t="s">
        <v>170</v>
      </c>
      <c r="E1274" s="250" t="s">
        <v>1</v>
      </c>
      <c r="F1274" s="251" t="s">
        <v>1117</v>
      </c>
      <c r="G1274" s="249"/>
      <c r="H1274" s="252">
        <v>74</v>
      </c>
      <c r="I1274" s="253"/>
      <c r="J1274" s="249"/>
      <c r="K1274" s="249"/>
      <c r="L1274" s="254"/>
      <c r="M1274" s="255"/>
      <c r="N1274" s="256"/>
      <c r="O1274" s="256"/>
      <c r="P1274" s="256"/>
      <c r="Q1274" s="256"/>
      <c r="R1274" s="256"/>
      <c r="S1274" s="256"/>
      <c r="T1274" s="257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58" t="s">
        <v>170</v>
      </c>
      <c r="AU1274" s="258" t="s">
        <v>85</v>
      </c>
      <c r="AV1274" s="14" t="s">
        <v>85</v>
      </c>
      <c r="AW1274" s="14" t="s">
        <v>31</v>
      </c>
      <c r="AX1274" s="14" t="s">
        <v>83</v>
      </c>
      <c r="AY1274" s="258" t="s">
        <v>156</v>
      </c>
    </row>
    <row r="1275" s="2" customFormat="1" ht="16.5" customHeight="1">
      <c r="A1275" s="39"/>
      <c r="B1275" s="40"/>
      <c r="C1275" s="219" t="s">
        <v>1118</v>
      </c>
      <c r="D1275" s="219" t="s">
        <v>160</v>
      </c>
      <c r="E1275" s="220" t="s">
        <v>1119</v>
      </c>
      <c r="F1275" s="221" t="s">
        <v>1120</v>
      </c>
      <c r="G1275" s="222" t="s">
        <v>358</v>
      </c>
      <c r="H1275" s="223">
        <v>112</v>
      </c>
      <c r="I1275" s="224"/>
      <c r="J1275" s="225">
        <f>ROUND(I1275*H1275,2)</f>
        <v>0</v>
      </c>
      <c r="K1275" s="221" t="s">
        <v>164</v>
      </c>
      <c r="L1275" s="45"/>
      <c r="M1275" s="226" t="s">
        <v>1</v>
      </c>
      <c r="N1275" s="227" t="s">
        <v>40</v>
      </c>
      <c r="O1275" s="92"/>
      <c r="P1275" s="228">
        <f>O1275*H1275</f>
        <v>0</v>
      </c>
      <c r="Q1275" s="228">
        <v>0</v>
      </c>
      <c r="R1275" s="228">
        <f>Q1275*H1275</f>
        <v>0</v>
      </c>
      <c r="S1275" s="228">
        <v>0.0039399999999999999</v>
      </c>
      <c r="T1275" s="229">
        <f>S1275*H1275</f>
        <v>0.44128000000000001</v>
      </c>
      <c r="U1275" s="39"/>
      <c r="V1275" s="39"/>
      <c r="W1275" s="39"/>
      <c r="X1275" s="39"/>
      <c r="Y1275" s="39"/>
      <c r="Z1275" s="39"/>
      <c r="AA1275" s="39"/>
      <c r="AB1275" s="39"/>
      <c r="AC1275" s="39"/>
      <c r="AD1275" s="39"/>
      <c r="AE1275" s="39"/>
      <c r="AR1275" s="230" t="s">
        <v>209</v>
      </c>
      <c r="AT1275" s="230" t="s">
        <v>160</v>
      </c>
      <c r="AU1275" s="230" t="s">
        <v>85</v>
      </c>
      <c r="AY1275" s="18" t="s">
        <v>156</v>
      </c>
      <c r="BE1275" s="231">
        <f>IF(N1275="základní",J1275,0)</f>
        <v>0</v>
      </c>
      <c r="BF1275" s="231">
        <f>IF(N1275="snížená",J1275,0)</f>
        <v>0</v>
      </c>
      <c r="BG1275" s="231">
        <f>IF(N1275="zákl. přenesená",J1275,0)</f>
        <v>0</v>
      </c>
      <c r="BH1275" s="231">
        <f>IF(N1275="sníž. přenesená",J1275,0)</f>
        <v>0</v>
      </c>
      <c r="BI1275" s="231">
        <f>IF(N1275="nulová",J1275,0)</f>
        <v>0</v>
      </c>
      <c r="BJ1275" s="18" t="s">
        <v>83</v>
      </c>
      <c r="BK1275" s="231">
        <f>ROUND(I1275*H1275,2)</f>
        <v>0</v>
      </c>
      <c r="BL1275" s="18" t="s">
        <v>209</v>
      </c>
      <c r="BM1275" s="230" t="s">
        <v>1121</v>
      </c>
    </row>
    <row r="1276" s="2" customFormat="1">
      <c r="A1276" s="39"/>
      <c r="B1276" s="40"/>
      <c r="C1276" s="41"/>
      <c r="D1276" s="232" t="s">
        <v>168</v>
      </c>
      <c r="E1276" s="41"/>
      <c r="F1276" s="233" t="s">
        <v>1122</v>
      </c>
      <c r="G1276" s="41"/>
      <c r="H1276" s="41"/>
      <c r="I1276" s="234"/>
      <c r="J1276" s="41"/>
      <c r="K1276" s="41"/>
      <c r="L1276" s="45"/>
      <c r="M1276" s="235"/>
      <c r="N1276" s="236"/>
      <c r="O1276" s="92"/>
      <c r="P1276" s="92"/>
      <c r="Q1276" s="92"/>
      <c r="R1276" s="92"/>
      <c r="S1276" s="92"/>
      <c r="T1276" s="93"/>
      <c r="U1276" s="39"/>
      <c r="V1276" s="39"/>
      <c r="W1276" s="39"/>
      <c r="X1276" s="39"/>
      <c r="Y1276" s="39"/>
      <c r="Z1276" s="39"/>
      <c r="AA1276" s="39"/>
      <c r="AB1276" s="39"/>
      <c r="AC1276" s="39"/>
      <c r="AD1276" s="39"/>
      <c r="AE1276" s="39"/>
      <c r="AT1276" s="18" t="s">
        <v>168</v>
      </c>
      <c r="AU1276" s="18" t="s">
        <v>85</v>
      </c>
    </row>
    <row r="1277" s="13" customFormat="1">
      <c r="A1277" s="13"/>
      <c r="B1277" s="237"/>
      <c r="C1277" s="238"/>
      <c r="D1277" s="239" t="s">
        <v>170</v>
      </c>
      <c r="E1277" s="240" t="s">
        <v>1</v>
      </c>
      <c r="F1277" s="241" t="s">
        <v>171</v>
      </c>
      <c r="G1277" s="238"/>
      <c r="H1277" s="240" t="s">
        <v>1</v>
      </c>
      <c r="I1277" s="242"/>
      <c r="J1277" s="238"/>
      <c r="K1277" s="238"/>
      <c r="L1277" s="243"/>
      <c r="M1277" s="244"/>
      <c r="N1277" s="245"/>
      <c r="O1277" s="245"/>
      <c r="P1277" s="245"/>
      <c r="Q1277" s="245"/>
      <c r="R1277" s="245"/>
      <c r="S1277" s="245"/>
      <c r="T1277" s="246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7" t="s">
        <v>170</v>
      </c>
      <c r="AU1277" s="247" t="s">
        <v>85</v>
      </c>
      <c r="AV1277" s="13" t="s">
        <v>83</v>
      </c>
      <c r="AW1277" s="13" t="s">
        <v>31</v>
      </c>
      <c r="AX1277" s="13" t="s">
        <v>75</v>
      </c>
      <c r="AY1277" s="247" t="s">
        <v>156</v>
      </c>
    </row>
    <row r="1278" s="13" customFormat="1">
      <c r="A1278" s="13"/>
      <c r="B1278" s="237"/>
      <c r="C1278" s="238"/>
      <c r="D1278" s="239" t="s">
        <v>170</v>
      </c>
      <c r="E1278" s="240" t="s">
        <v>1</v>
      </c>
      <c r="F1278" s="241" t="s">
        <v>172</v>
      </c>
      <c r="G1278" s="238"/>
      <c r="H1278" s="240" t="s">
        <v>1</v>
      </c>
      <c r="I1278" s="242"/>
      <c r="J1278" s="238"/>
      <c r="K1278" s="238"/>
      <c r="L1278" s="243"/>
      <c r="M1278" s="244"/>
      <c r="N1278" s="245"/>
      <c r="O1278" s="245"/>
      <c r="P1278" s="245"/>
      <c r="Q1278" s="245"/>
      <c r="R1278" s="245"/>
      <c r="S1278" s="245"/>
      <c r="T1278" s="246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47" t="s">
        <v>170</v>
      </c>
      <c r="AU1278" s="247" t="s">
        <v>85</v>
      </c>
      <c r="AV1278" s="13" t="s">
        <v>83</v>
      </c>
      <c r="AW1278" s="13" t="s">
        <v>31</v>
      </c>
      <c r="AX1278" s="13" t="s">
        <v>75</v>
      </c>
      <c r="AY1278" s="247" t="s">
        <v>156</v>
      </c>
    </row>
    <row r="1279" s="13" customFormat="1">
      <c r="A1279" s="13"/>
      <c r="B1279" s="237"/>
      <c r="C1279" s="238"/>
      <c r="D1279" s="239" t="s">
        <v>170</v>
      </c>
      <c r="E1279" s="240" t="s">
        <v>1</v>
      </c>
      <c r="F1279" s="241" t="s">
        <v>173</v>
      </c>
      <c r="G1279" s="238"/>
      <c r="H1279" s="240" t="s">
        <v>1</v>
      </c>
      <c r="I1279" s="242"/>
      <c r="J1279" s="238"/>
      <c r="K1279" s="238"/>
      <c r="L1279" s="243"/>
      <c r="M1279" s="244"/>
      <c r="N1279" s="245"/>
      <c r="O1279" s="245"/>
      <c r="P1279" s="245"/>
      <c r="Q1279" s="245"/>
      <c r="R1279" s="245"/>
      <c r="S1279" s="245"/>
      <c r="T1279" s="246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7" t="s">
        <v>170</v>
      </c>
      <c r="AU1279" s="247" t="s">
        <v>85</v>
      </c>
      <c r="AV1279" s="13" t="s">
        <v>83</v>
      </c>
      <c r="AW1279" s="13" t="s">
        <v>31</v>
      </c>
      <c r="AX1279" s="13" t="s">
        <v>75</v>
      </c>
      <c r="AY1279" s="247" t="s">
        <v>156</v>
      </c>
    </row>
    <row r="1280" s="14" customFormat="1">
      <c r="A1280" s="14"/>
      <c r="B1280" s="248"/>
      <c r="C1280" s="249"/>
      <c r="D1280" s="239" t="s">
        <v>170</v>
      </c>
      <c r="E1280" s="250" t="s">
        <v>1</v>
      </c>
      <c r="F1280" s="251" t="s">
        <v>1123</v>
      </c>
      <c r="G1280" s="249"/>
      <c r="H1280" s="252">
        <v>112</v>
      </c>
      <c r="I1280" s="253"/>
      <c r="J1280" s="249"/>
      <c r="K1280" s="249"/>
      <c r="L1280" s="254"/>
      <c r="M1280" s="255"/>
      <c r="N1280" s="256"/>
      <c r="O1280" s="256"/>
      <c r="P1280" s="256"/>
      <c r="Q1280" s="256"/>
      <c r="R1280" s="256"/>
      <c r="S1280" s="256"/>
      <c r="T1280" s="257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58" t="s">
        <v>170</v>
      </c>
      <c r="AU1280" s="258" t="s">
        <v>85</v>
      </c>
      <c r="AV1280" s="14" t="s">
        <v>85</v>
      </c>
      <c r="AW1280" s="14" t="s">
        <v>31</v>
      </c>
      <c r="AX1280" s="14" t="s">
        <v>83</v>
      </c>
      <c r="AY1280" s="258" t="s">
        <v>156</v>
      </c>
    </row>
    <row r="1281" s="2" customFormat="1" ht="26.4" customHeight="1">
      <c r="A1281" s="39"/>
      <c r="B1281" s="40"/>
      <c r="C1281" s="219" t="s">
        <v>1124</v>
      </c>
      <c r="D1281" s="219" t="s">
        <v>160</v>
      </c>
      <c r="E1281" s="220" t="s">
        <v>1125</v>
      </c>
      <c r="F1281" s="221" t="s">
        <v>1126</v>
      </c>
      <c r="G1281" s="222" t="s">
        <v>358</v>
      </c>
      <c r="H1281" s="223">
        <v>21.600000000000001</v>
      </c>
      <c r="I1281" s="224"/>
      <c r="J1281" s="225">
        <f>ROUND(I1281*H1281,2)</f>
        <v>0</v>
      </c>
      <c r="K1281" s="221" t="s">
        <v>164</v>
      </c>
      <c r="L1281" s="45"/>
      <c r="M1281" s="226" t="s">
        <v>1</v>
      </c>
      <c r="N1281" s="227" t="s">
        <v>40</v>
      </c>
      <c r="O1281" s="92"/>
      <c r="P1281" s="228">
        <f>O1281*H1281</f>
        <v>0</v>
      </c>
      <c r="Q1281" s="228">
        <v>0.0013400000000000001</v>
      </c>
      <c r="R1281" s="228">
        <f>Q1281*H1281</f>
        <v>0.028944000000000004</v>
      </c>
      <c r="S1281" s="228">
        <v>0</v>
      </c>
      <c r="T1281" s="229">
        <f>S1281*H1281</f>
        <v>0</v>
      </c>
      <c r="U1281" s="39"/>
      <c r="V1281" s="39"/>
      <c r="W1281" s="39"/>
      <c r="X1281" s="39"/>
      <c r="Y1281" s="39"/>
      <c r="Z1281" s="39"/>
      <c r="AA1281" s="39"/>
      <c r="AB1281" s="39"/>
      <c r="AC1281" s="39"/>
      <c r="AD1281" s="39"/>
      <c r="AE1281" s="39"/>
      <c r="AR1281" s="230" t="s">
        <v>209</v>
      </c>
      <c r="AT1281" s="230" t="s">
        <v>160</v>
      </c>
      <c r="AU1281" s="230" t="s">
        <v>85</v>
      </c>
      <c r="AY1281" s="18" t="s">
        <v>156</v>
      </c>
      <c r="BE1281" s="231">
        <f>IF(N1281="základní",J1281,0)</f>
        <v>0</v>
      </c>
      <c r="BF1281" s="231">
        <f>IF(N1281="snížená",J1281,0)</f>
        <v>0</v>
      </c>
      <c r="BG1281" s="231">
        <f>IF(N1281="zákl. přenesená",J1281,0)</f>
        <v>0</v>
      </c>
      <c r="BH1281" s="231">
        <f>IF(N1281="sníž. přenesená",J1281,0)</f>
        <v>0</v>
      </c>
      <c r="BI1281" s="231">
        <f>IF(N1281="nulová",J1281,0)</f>
        <v>0</v>
      </c>
      <c r="BJ1281" s="18" t="s">
        <v>83</v>
      </c>
      <c r="BK1281" s="231">
        <f>ROUND(I1281*H1281,2)</f>
        <v>0</v>
      </c>
      <c r="BL1281" s="18" t="s">
        <v>209</v>
      </c>
      <c r="BM1281" s="230" t="s">
        <v>1127</v>
      </c>
    </row>
    <row r="1282" s="2" customFormat="1">
      <c r="A1282" s="39"/>
      <c r="B1282" s="40"/>
      <c r="C1282" s="41"/>
      <c r="D1282" s="232" t="s">
        <v>168</v>
      </c>
      <c r="E1282" s="41"/>
      <c r="F1282" s="233" t="s">
        <v>1128</v>
      </c>
      <c r="G1282" s="41"/>
      <c r="H1282" s="41"/>
      <c r="I1282" s="234"/>
      <c r="J1282" s="41"/>
      <c r="K1282" s="41"/>
      <c r="L1282" s="45"/>
      <c r="M1282" s="235"/>
      <c r="N1282" s="236"/>
      <c r="O1282" s="92"/>
      <c r="P1282" s="92"/>
      <c r="Q1282" s="92"/>
      <c r="R1282" s="92"/>
      <c r="S1282" s="92"/>
      <c r="T1282" s="93"/>
      <c r="U1282" s="39"/>
      <c r="V1282" s="39"/>
      <c r="W1282" s="39"/>
      <c r="X1282" s="39"/>
      <c r="Y1282" s="39"/>
      <c r="Z1282" s="39"/>
      <c r="AA1282" s="39"/>
      <c r="AB1282" s="39"/>
      <c r="AC1282" s="39"/>
      <c r="AD1282" s="39"/>
      <c r="AE1282" s="39"/>
      <c r="AT1282" s="18" t="s">
        <v>168</v>
      </c>
      <c r="AU1282" s="18" t="s">
        <v>85</v>
      </c>
    </row>
    <row r="1283" s="13" customFormat="1">
      <c r="A1283" s="13"/>
      <c r="B1283" s="237"/>
      <c r="C1283" s="238"/>
      <c r="D1283" s="239" t="s">
        <v>170</v>
      </c>
      <c r="E1283" s="240" t="s">
        <v>1</v>
      </c>
      <c r="F1283" s="241" t="s">
        <v>171</v>
      </c>
      <c r="G1283" s="238"/>
      <c r="H1283" s="240" t="s">
        <v>1</v>
      </c>
      <c r="I1283" s="242"/>
      <c r="J1283" s="238"/>
      <c r="K1283" s="238"/>
      <c r="L1283" s="243"/>
      <c r="M1283" s="244"/>
      <c r="N1283" s="245"/>
      <c r="O1283" s="245"/>
      <c r="P1283" s="245"/>
      <c r="Q1283" s="245"/>
      <c r="R1283" s="245"/>
      <c r="S1283" s="245"/>
      <c r="T1283" s="246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7" t="s">
        <v>170</v>
      </c>
      <c r="AU1283" s="247" t="s">
        <v>85</v>
      </c>
      <c r="AV1283" s="13" t="s">
        <v>83</v>
      </c>
      <c r="AW1283" s="13" t="s">
        <v>31</v>
      </c>
      <c r="AX1283" s="13" t="s">
        <v>75</v>
      </c>
      <c r="AY1283" s="247" t="s">
        <v>156</v>
      </c>
    </row>
    <row r="1284" s="13" customFormat="1">
      <c r="A1284" s="13"/>
      <c r="B1284" s="237"/>
      <c r="C1284" s="238"/>
      <c r="D1284" s="239" t="s">
        <v>170</v>
      </c>
      <c r="E1284" s="240" t="s">
        <v>1</v>
      </c>
      <c r="F1284" s="241" t="s">
        <v>172</v>
      </c>
      <c r="G1284" s="238"/>
      <c r="H1284" s="240" t="s">
        <v>1</v>
      </c>
      <c r="I1284" s="242"/>
      <c r="J1284" s="238"/>
      <c r="K1284" s="238"/>
      <c r="L1284" s="243"/>
      <c r="M1284" s="244"/>
      <c r="N1284" s="245"/>
      <c r="O1284" s="245"/>
      <c r="P1284" s="245"/>
      <c r="Q1284" s="245"/>
      <c r="R1284" s="245"/>
      <c r="S1284" s="245"/>
      <c r="T1284" s="246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47" t="s">
        <v>170</v>
      </c>
      <c r="AU1284" s="247" t="s">
        <v>85</v>
      </c>
      <c r="AV1284" s="13" t="s">
        <v>83</v>
      </c>
      <c r="AW1284" s="13" t="s">
        <v>31</v>
      </c>
      <c r="AX1284" s="13" t="s">
        <v>75</v>
      </c>
      <c r="AY1284" s="247" t="s">
        <v>156</v>
      </c>
    </row>
    <row r="1285" s="13" customFormat="1">
      <c r="A1285" s="13"/>
      <c r="B1285" s="237"/>
      <c r="C1285" s="238"/>
      <c r="D1285" s="239" t="s">
        <v>170</v>
      </c>
      <c r="E1285" s="240" t="s">
        <v>1</v>
      </c>
      <c r="F1285" s="241" t="s">
        <v>173</v>
      </c>
      <c r="G1285" s="238"/>
      <c r="H1285" s="240" t="s">
        <v>1</v>
      </c>
      <c r="I1285" s="242"/>
      <c r="J1285" s="238"/>
      <c r="K1285" s="238"/>
      <c r="L1285" s="243"/>
      <c r="M1285" s="244"/>
      <c r="N1285" s="245"/>
      <c r="O1285" s="245"/>
      <c r="P1285" s="245"/>
      <c r="Q1285" s="245"/>
      <c r="R1285" s="245"/>
      <c r="S1285" s="245"/>
      <c r="T1285" s="246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7" t="s">
        <v>170</v>
      </c>
      <c r="AU1285" s="247" t="s">
        <v>85</v>
      </c>
      <c r="AV1285" s="13" t="s">
        <v>83</v>
      </c>
      <c r="AW1285" s="13" t="s">
        <v>31</v>
      </c>
      <c r="AX1285" s="13" t="s">
        <v>75</v>
      </c>
      <c r="AY1285" s="247" t="s">
        <v>156</v>
      </c>
    </row>
    <row r="1286" s="14" customFormat="1">
      <c r="A1286" s="14"/>
      <c r="B1286" s="248"/>
      <c r="C1286" s="249"/>
      <c r="D1286" s="239" t="s">
        <v>170</v>
      </c>
      <c r="E1286" s="250" t="s">
        <v>1</v>
      </c>
      <c r="F1286" s="251" t="s">
        <v>1075</v>
      </c>
      <c r="G1286" s="249"/>
      <c r="H1286" s="252">
        <v>21.600000000000001</v>
      </c>
      <c r="I1286" s="253"/>
      <c r="J1286" s="249"/>
      <c r="K1286" s="249"/>
      <c r="L1286" s="254"/>
      <c r="M1286" s="255"/>
      <c r="N1286" s="256"/>
      <c r="O1286" s="256"/>
      <c r="P1286" s="256"/>
      <c r="Q1286" s="256"/>
      <c r="R1286" s="256"/>
      <c r="S1286" s="256"/>
      <c r="T1286" s="257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58" t="s">
        <v>170</v>
      </c>
      <c r="AU1286" s="258" t="s">
        <v>85</v>
      </c>
      <c r="AV1286" s="14" t="s">
        <v>85</v>
      </c>
      <c r="AW1286" s="14" t="s">
        <v>31</v>
      </c>
      <c r="AX1286" s="14" t="s">
        <v>75</v>
      </c>
      <c r="AY1286" s="258" t="s">
        <v>156</v>
      </c>
    </row>
    <row r="1287" s="15" customFormat="1">
      <c r="A1287" s="15"/>
      <c r="B1287" s="259"/>
      <c r="C1287" s="260"/>
      <c r="D1287" s="239" t="s">
        <v>170</v>
      </c>
      <c r="E1287" s="261" t="s">
        <v>1</v>
      </c>
      <c r="F1287" s="262" t="s">
        <v>176</v>
      </c>
      <c r="G1287" s="260"/>
      <c r="H1287" s="263">
        <v>21.600000000000001</v>
      </c>
      <c r="I1287" s="264"/>
      <c r="J1287" s="260"/>
      <c r="K1287" s="260"/>
      <c r="L1287" s="265"/>
      <c r="M1287" s="266"/>
      <c r="N1287" s="267"/>
      <c r="O1287" s="267"/>
      <c r="P1287" s="267"/>
      <c r="Q1287" s="267"/>
      <c r="R1287" s="267"/>
      <c r="S1287" s="267"/>
      <c r="T1287" s="268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T1287" s="269" t="s">
        <v>170</v>
      </c>
      <c r="AU1287" s="269" t="s">
        <v>85</v>
      </c>
      <c r="AV1287" s="15" t="s">
        <v>165</v>
      </c>
      <c r="AW1287" s="15" t="s">
        <v>31</v>
      </c>
      <c r="AX1287" s="15" t="s">
        <v>83</v>
      </c>
      <c r="AY1287" s="269" t="s">
        <v>156</v>
      </c>
    </row>
    <row r="1288" s="2" customFormat="1" ht="26.4" customHeight="1">
      <c r="A1288" s="39"/>
      <c r="B1288" s="40"/>
      <c r="C1288" s="219" t="s">
        <v>1129</v>
      </c>
      <c r="D1288" s="219" t="s">
        <v>160</v>
      </c>
      <c r="E1288" s="220" t="s">
        <v>1130</v>
      </c>
      <c r="F1288" s="221" t="s">
        <v>1131</v>
      </c>
      <c r="G1288" s="222" t="s">
        <v>358</v>
      </c>
      <c r="H1288" s="223">
        <v>155.55000000000001</v>
      </c>
      <c r="I1288" s="224"/>
      <c r="J1288" s="225">
        <f>ROUND(I1288*H1288,2)</f>
        <v>0</v>
      </c>
      <c r="K1288" s="221" t="s">
        <v>164</v>
      </c>
      <c r="L1288" s="45"/>
      <c r="M1288" s="226" t="s">
        <v>1</v>
      </c>
      <c r="N1288" s="227" t="s">
        <v>40</v>
      </c>
      <c r="O1288" s="92"/>
      <c r="P1288" s="228">
        <f>O1288*H1288</f>
        <v>0</v>
      </c>
      <c r="Q1288" s="228">
        <v>0.0015100000000000001</v>
      </c>
      <c r="R1288" s="228">
        <f>Q1288*H1288</f>
        <v>0.23488050000000002</v>
      </c>
      <c r="S1288" s="228">
        <v>0</v>
      </c>
      <c r="T1288" s="229">
        <f>S1288*H1288</f>
        <v>0</v>
      </c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R1288" s="230" t="s">
        <v>209</v>
      </c>
      <c r="AT1288" s="230" t="s">
        <v>160</v>
      </c>
      <c r="AU1288" s="230" t="s">
        <v>85</v>
      </c>
      <c r="AY1288" s="18" t="s">
        <v>156</v>
      </c>
      <c r="BE1288" s="231">
        <f>IF(N1288="základní",J1288,0)</f>
        <v>0</v>
      </c>
      <c r="BF1288" s="231">
        <f>IF(N1288="snížená",J1288,0)</f>
        <v>0</v>
      </c>
      <c r="BG1288" s="231">
        <f>IF(N1288="zákl. přenesená",J1288,0)</f>
        <v>0</v>
      </c>
      <c r="BH1288" s="231">
        <f>IF(N1288="sníž. přenesená",J1288,0)</f>
        <v>0</v>
      </c>
      <c r="BI1288" s="231">
        <f>IF(N1288="nulová",J1288,0)</f>
        <v>0</v>
      </c>
      <c r="BJ1288" s="18" t="s">
        <v>83</v>
      </c>
      <c r="BK1288" s="231">
        <f>ROUND(I1288*H1288,2)</f>
        <v>0</v>
      </c>
      <c r="BL1288" s="18" t="s">
        <v>209</v>
      </c>
      <c r="BM1288" s="230" t="s">
        <v>1132</v>
      </c>
    </row>
    <row r="1289" s="2" customFormat="1">
      <c r="A1289" s="39"/>
      <c r="B1289" s="40"/>
      <c r="C1289" s="41"/>
      <c r="D1289" s="232" t="s">
        <v>168</v>
      </c>
      <c r="E1289" s="41"/>
      <c r="F1289" s="233" t="s">
        <v>1133</v>
      </c>
      <c r="G1289" s="41"/>
      <c r="H1289" s="41"/>
      <c r="I1289" s="234"/>
      <c r="J1289" s="41"/>
      <c r="K1289" s="41"/>
      <c r="L1289" s="45"/>
      <c r="M1289" s="235"/>
      <c r="N1289" s="236"/>
      <c r="O1289" s="92"/>
      <c r="P1289" s="92"/>
      <c r="Q1289" s="92"/>
      <c r="R1289" s="92"/>
      <c r="S1289" s="92"/>
      <c r="T1289" s="93"/>
      <c r="U1289" s="39"/>
      <c r="V1289" s="39"/>
      <c r="W1289" s="39"/>
      <c r="X1289" s="39"/>
      <c r="Y1289" s="39"/>
      <c r="Z1289" s="39"/>
      <c r="AA1289" s="39"/>
      <c r="AB1289" s="39"/>
      <c r="AC1289" s="39"/>
      <c r="AD1289" s="39"/>
      <c r="AE1289" s="39"/>
      <c r="AT1289" s="18" t="s">
        <v>168</v>
      </c>
      <c r="AU1289" s="18" t="s">
        <v>85</v>
      </c>
    </row>
    <row r="1290" s="13" customFormat="1">
      <c r="A1290" s="13"/>
      <c r="B1290" s="237"/>
      <c r="C1290" s="238"/>
      <c r="D1290" s="239" t="s">
        <v>170</v>
      </c>
      <c r="E1290" s="240" t="s">
        <v>1</v>
      </c>
      <c r="F1290" s="241" t="s">
        <v>171</v>
      </c>
      <c r="G1290" s="238"/>
      <c r="H1290" s="240" t="s">
        <v>1</v>
      </c>
      <c r="I1290" s="242"/>
      <c r="J1290" s="238"/>
      <c r="K1290" s="238"/>
      <c r="L1290" s="243"/>
      <c r="M1290" s="244"/>
      <c r="N1290" s="245"/>
      <c r="O1290" s="245"/>
      <c r="P1290" s="245"/>
      <c r="Q1290" s="245"/>
      <c r="R1290" s="245"/>
      <c r="S1290" s="245"/>
      <c r="T1290" s="246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7" t="s">
        <v>170</v>
      </c>
      <c r="AU1290" s="247" t="s">
        <v>85</v>
      </c>
      <c r="AV1290" s="13" t="s">
        <v>83</v>
      </c>
      <c r="AW1290" s="13" t="s">
        <v>31</v>
      </c>
      <c r="AX1290" s="13" t="s">
        <v>75</v>
      </c>
      <c r="AY1290" s="247" t="s">
        <v>156</v>
      </c>
    </row>
    <row r="1291" s="13" customFormat="1">
      <c r="A1291" s="13"/>
      <c r="B1291" s="237"/>
      <c r="C1291" s="238"/>
      <c r="D1291" s="239" t="s">
        <v>170</v>
      </c>
      <c r="E1291" s="240" t="s">
        <v>1</v>
      </c>
      <c r="F1291" s="241" t="s">
        <v>172</v>
      </c>
      <c r="G1291" s="238"/>
      <c r="H1291" s="240" t="s">
        <v>1</v>
      </c>
      <c r="I1291" s="242"/>
      <c r="J1291" s="238"/>
      <c r="K1291" s="238"/>
      <c r="L1291" s="243"/>
      <c r="M1291" s="244"/>
      <c r="N1291" s="245"/>
      <c r="O1291" s="245"/>
      <c r="P1291" s="245"/>
      <c r="Q1291" s="245"/>
      <c r="R1291" s="245"/>
      <c r="S1291" s="245"/>
      <c r="T1291" s="246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7" t="s">
        <v>170</v>
      </c>
      <c r="AU1291" s="247" t="s">
        <v>85</v>
      </c>
      <c r="AV1291" s="13" t="s">
        <v>83</v>
      </c>
      <c r="AW1291" s="13" t="s">
        <v>31</v>
      </c>
      <c r="AX1291" s="13" t="s">
        <v>75</v>
      </c>
      <c r="AY1291" s="247" t="s">
        <v>156</v>
      </c>
    </row>
    <row r="1292" s="13" customFormat="1">
      <c r="A1292" s="13"/>
      <c r="B1292" s="237"/>
      <c r="C1292" s="238"/>
      <c r="D1292" s="239" t="s">
        <v>170</v>
      </c>
      <c r="E1292" s="240" t="s">
        <v>1</v>
      </c>
      <c r="F1292" s="241" t="s">
        <v>173</v>
      </c>
      <c r="G1292" s="238"/>
      <c r="H1292" s="240" t="s">
        <v>1</v>
      </c>
      <c r="I1292" s="242"/>
      <c r="J1292" s="238"/>
      <c r="K1292" s="238"/>
      <c r="L1292" s="243"/>
      <c r="M1292" s="244"/>
      <c r="N1292" s="245"/>
      <c r="O1292" s="245"/>
      <c r="P1292" s="245"/>
      <c r="Q1292" s="245"/>
      <c r="R1292" s="245"/>
      <c r="S1292" s="245"/>
      <c r="T1292" s="246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7" t="s">
        <v>170</v>
      </c>
      <c r="AU1292" s="247" t="s">
        <v>85</v>
      </c>
      <c r="AV1292" s="13" t="s">
        <v>83</v>
      </c>
      <c r="AW1292" s="13" t="s">
        <v>31</v>
      </c>
      <c r="AX1292" s="13" t="s">
        <v>75</v>
      </c>
      <c r="AY1292" s="247" t="s">
        <v>156</v>
      </c>
    </row>
    <row r="1293" s="14" customFormat="1">
      <c r="A1293" s="14"/>
      <c r="B1293" s="248"/>
      <c r="C1293" s="249"/>
      <c r="D1293" s="239" t="s">
        <v>170</v>
      </c>
      <c r="E1293" s="250" t="s">
        <v>1</v>
      </c>
      <c r="F1293" s="251" t="s">
        <v>1134</v>
      </c>
      <c r="G1293" s="249"/>
      <c r="H1293" s="252">
        <v>38.399999999999999</v>
      </c>
      <c r="I1293" s="253"/>
      <c r="J1293" s="249"/>
      <c r="K1293" s="249"/>
      <c r="L1293" s="254"/>
      <c r="M1293" s="255"/>
      <c r="N1293" s="256"/>
      <c r="O1293" s="256"/>
      <c r="P1293" s="256"/>
      <c r="Q1293" s="256"/>
      <c r="R1293" s="256"/>
      <c r="S1293" s="256"/>
      <c r="T1293" s="257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58" t="s">
        <v>170</v>
      </c>
      <c r="AU1293" s="258" t="s">
        <v>85</v>
      </c>
      <c r="AV1293" s="14" t="s">
        <v>85</v>
      </c>
      <c r="AW1293" s="14" t="s">
        <v>31</v>
      </c>
      <c r="AX1293" s="14" t="s">
        <v>75</v>
      </c>
      <c r="AY1293" s="258" t="s">
        <v>156</v>
      </c>
    </row>
    <row r="1294" s="14" customFormat="1">
      <c r="A1294" s="14"/>
      <c r="B1294" s="248"/>
      <c r="C1294" s="249"/>
      <c r="D1294" s="239" t="s">
        <v>170</v>
      </c>
      <c r="E1294" s="250" t="s">
        <v>1</v>
      </c>
      <c r="F1294" s="251" t="s">
        <v>1135</v>
      </c>
      <c r="G1294" s="249"/>
      <c r="H1294" s="252">
        <v>67.150000000000006</v>
      </c>
      <c r="I1294" s="253"/>
      <c r="J1294" s="249"/>
      <c r="K1294" s="249"/>
      <c r="L1294" s="254"/>
      <c r="M1294" s="255"/>
      <c r="N1294" s="256"/>
      <c r="O1294" s="256"/>
      <c r="P1294" s="256"/>
      <c r="Q1294" s="256"/>
      <c r="R1294" s="256"/>
      <c r="S1294" s="256"/>
      <c r="T1294" s="257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58" t="s">
        <v>170</v>
      </c>
      <c r="AU1294" s="258" t="s">
        <v>85</v>
      </c>
      <c r="AV1294" s="14" t="s">
        <v>85</v>
      </c>
      <c r="AW1294" s="14" t="s">
        <v>31</v>
      </c>
      <c r="AX1294" s="14" t="s">
        <v>75</v>
      </c>
      <c r="AY1294" s="258" t="s">
        <v>156</v>
      </c>
    </row>
    <row r="1295" s="14" customFormat="1">
      <c r="A1295" s="14"/>
      <c r="B1295" s="248"/>
      <c r="C1295" s="249"/>
      <c r="D1295" s="239" t="s">
        <v>170</v>
      </c>
      <c r="E1295" s="250" t="s">
        <v>1</v>
      </c>
      <c r="F1295" s="251" t="s">
        <v>1136</v>
      </c>
      <c r="G1295" s="249"/>
      <c r="H1295" s="252">
        <v>50</v>
      </c>
      <c r="I1295" s="253"/>
      <c r="J1295" s="249"/>
      <c r="K1295" s="249"/>
      <c r="L1295" s="254"/>
      <c r="M1295" s="255"/>
      <c r="N1295" s="256"/>
      <c r="O1295" s="256"/>
      <c r="P1295" s="256"/>
      <c r="Q1295" s="256"/>
      <c r="R1295" s="256"/>
      <c r="S1295" s="256"/>
      <c r="T1295" s="257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8" t="s">
        <v>170</v>
      </c>
      <c r="AU1295" s="258" t="s">
        <v>85</v>
      </c>
      <c r="AV1295" s="14" t="s">
        <v>85</v>
      </c>
      <c r="AW1295" s="14" t="s">
        <v>31</v>
      </c>
      <c r="AX1295" s="14" t="s">
        <v>75</v>
      </c>
      <c r="AY1295" s="258" t="s">
        <v>156</v>
      </c>
    </row>
    <row r="1296" s="15" customFormat="1">
      <c r="A1296" s="15"/>
      <c r="B1296" s="259"/>
      <c r="C1296" s="260"/>
      <c r="D1296" s="239" t="s">
        <v>170</v>
      </c>
      <c r="E1296" s="261" t="s">
        <v>1</v>
      </c>
      <c r="F1296" s="262" t="s">
        <v>176</v>
      </c>
      <c r="G1296" s="260"/>
      <c r="H1296" s="263">
        <v>155.55000000000001</v>
      </c>
      <c r="I1296" s="264"/>
      <c r="J1296" s="260"/>
      <c r="K1296" s="260"/>
      <c r="L1296" s="265"/>
      <c r="M1296" s="266"/>
      <c r="N1296" s="267"/>
      <c r="O1296" s="267"/>
      <c r="P1296" s="267"/>
      <c r="Q1296" s="267"/>
      <c r="R1296" s="267"/>
      <c r="S1296" s="267"/>
      <c r="T1296" s="268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69" t="s">
        <v>170</v>
      </c>
      <c r="AU1296" s="269" t="s">
        <v>85</v>
      </c>
      <c r="AV1296" s="15" t="s">
        <v>165</v>
      </c>
      <c r="AW1296" s="15" t="s">
        <v>31</v>
      </c>
      <c r="AX1296" s="15" t="s">
        <v>83</v>
      </c>
      <c r="AY1296" s="269" t="s">
        <v>156</v>
      </c>
    </row>
    <row r="1297" s="2" customFormat="1" ht="36" customHeight="1">
      <c r="A1297" s="39"/>
      <c r="B1297" s="40"/>
      <c r="C1297" s="219" t="s">
        <v>1137</v>
      </c>
      <c r="D1297" s="219" t="s">
        <v>160</v>
      </c>
      <c r="E1297" s="220" t="s">
        <v>1138</v>
      </c>
      <c r="F1297" s="221" t="s">
        <v>1139</v>
      </c>
      <c r="G1297" s="222" t="s">
        <v>358</v>
      </c>
      <c r="H1297" s="223">
        <v>63.939999999999998</v>
      </c>
      <c r="I1297" s="224"/>
      <c r="J1297" s="225">
        <f>ROUND(I1297*H1297,2)</f>
        <v>0</v>
      </c>
      <c r="K1297" s="221" t="s">
        <v>164</v>
      </c>
      <c r="L1297" s="45"/>
      <c r="M1297" s="226" t="s">
        <v>1</v>
      </c>
      <c r="N1297" s="227" t="s">
        <v>40</v>
      </c>
      <c r="O1297" s="92"/>
      <c r="P1297" s="228">
        <f>O1297*H1297</f>
        <v>0</v>
      </c>
      <c r="Q1297" s="228">
        <v>0.0040099999999999997</v>
      </c>
      <c r="R1297" s="228">
        <f>Q1297*H1297</f>
        <v>0.25639939999999994</v>
      </c>
      <c r="S1297" s="228">
        <v>0</v>
      </c>
      <c r="T1297" s="229">
        <f>S1297*H1297</f>
        <v>0</v>
      </c>
      <c r="U1297" s="39"/>
      <c r="V1297" s="39"/>
      <c r="W1297" s="39"/>
      <c r="X1297" s="39"/>
      <c r="Y1297" s="39"/>
      <c r="Z1297" s="39"/>
      <c r="AA1297" s="39"/>
      <c r="AB1297" s="39"/>
      <c r="AC1297" s="39"/>
      <c r="AD1297" s="39"/>
      <c r="AE1297" s="39"/>
      <c r="AR1297" s="230" t="s">
        <v>209</v>
      </c>
      <c r="AT1297" s="230" t="s">
        <v>160</v>
      </c>
      <c r="AU1297" s="230" t="s">
        <v>85</v>
      </c>
      <c r="AY1297" s="18" t="s">
        <v>156</v>
      </c>
      <c r="BE1297" s="231">
        <f>IF(N1297="základní",J1297,0)</f>
        <v>0</v>
      </c>
      <c r="BF1297" s="231">
        <f>IF(N1297="snížená",J1297,0)</f>
        <v>0</v>
      </c>
      <c r="BG1297" s="231">
        <f>IF(N1297="zákl. přenesená",J1297,0)</f>
        <v>0</v>
      </c>
      <c r="BH1297" s="231">
        <f>IF(N1297="sníž. přenesená",J1297,0)</f>
        <v>0</v>
      </c>
      <c r="BI1297" s="231">
        <f>IF(N1297="nulová",J1297,0)</f>
        <v>0</v>
      </c>
      <c r="BJ1297" s="18" t="s">
        <v>83</v>
      </c>
      <c r="BK1297" s="231">
        <f>ROUND(I1297*H1297,2)</f>
        <v>0</v>
      </c>
      <c r="BL1297" s="18" t="s">
        <v>209</v>
      </c>
      <c r="BM1297" s="230" t="s">
        <v>1140</v>
      </c>
    </row>
    <row r="1298" s="2" customFormat="1">
      <c r="A1298" s="39"/>
      <c r="B1298" s="40"/>
      <c r="C1298" s="41"/>
      <c r="D1298" s="232" t="s">
        <v>168</v>
      </c>
      <c r="E1298" s="41"/>
      <c r="F1298" s="233" t="s">
        <v>1141</v>
      </c>
      <c r="G1298" s="41"/>
      <c r="H1298" s="41"/>
      <c r="I1298" s="234"/>
      <c r="J1298" s="41"/>
      <c r="K1298" s="41"/>
      <c r="L1298" s="45"/>
      <c r="M1298" s="235"/>
      <c r="N1298" s="236"/>
      <c r="O1298" s="92"/>
      <c r="P1298" s="92"/>
      <c r="Q1298" s="92"/>
      <c r="R1298" s="92"/>
      <c r="S1298" s="92"/>
      <c r="T1298" s="93"/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s="39"/>
      <c r="AT1298" s="18" t="s">
        <v>168</v>
      </c>
      <c r="AU1298" s="18" t="s">
        <v>85</v>
      </c>
    </row>
    <row r="1299" s="13" customFormat="1">
      <c r="A1299" s="13"/>
      <c r="B1299" s="237"/>
      <c r="C1299" s="238"/>
      <c r="D1299" s="239" t="s">
        <v>170</v>
      </c>
      <c r="E1299" s="240" t="s">
        <v>1</v>
      </c>
      <c r="F1299" s="241" t="s">
        <v>171</v>
      </c>
      <c r="G1299" s="238"/>
      <c r="H1299" s="240" t="s">
        <v>1</v>
      </c>
      <c r="I1299" s="242"/>
      <c r="J1299" s="238"/>
      <c r="K1299" s="238"/>
      <c r="L1299" s="243"/>
      <c r="M1299" s="244"/>
      <c r="N1299" s="245"/>
      <c r="O1299" s="245"/>
      <c r="P1299" s="245"/>
      <c r="Q1299" s="245"/>
      <c r="R1299" s="245"/>
      <c r="S1299" s="245"/>
      <c r="T1299" s="246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7" t="s">
        <v>170</v>
      </c>
      <c r="AU1299" s="247" t="s">
        <v>85</v>
      </c>
      <c r="AV1299" s="13" t="s">
        <v>83</v>
      </c>
      <c r="AW1299" s="13" t="s">
        <v>31</v>
      </c>
      <c r="AX1299" s="13" t="s">
        <v>75</v>
      </c>
      <c r="AY1299" s="247" t="s">
        <v>156</v>
      </c>
    </row>
    <row r="1300" s="13" customFormat="1">
      <c r="A1300" s="13"/>
      <c r="B1300" s="237"/>
      <c r="C1300" s="238"/>
      <c r="D1300" s="239" t="s">
        <v>170</v>
      </c>
      <c r="E1300" s="240" t="s">
        <v>1</v>
      </c>
      <c r="F1300" s="241" t="s">
        <v>172</v>
      </c>
      <c r="G1300" s="238"/>
      <c r="H1300" s="240" t="s">
        <v>1</v>
      </c>
      <c r="I1300" s="242"/>
      <c r="J1300" s="238"/>
      <c r="K1300" s="238"/>
      <c r="L1300" s="243"/>
      <c r="M1300" s="244"/>
      <c r="N1300" s="245"/>
      <c r="O1300" s="245"/>
      <c r="P1300" s="245"/>
      <c r="Q1300" s="245"/>
      <c r="R1300" s="245"/>
      <c r="S1300" s="245"/>
      <c r="T1300" s="246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7" t="s">
        <v>170</v>
      </c>
      <c r="AU1300" s="247" t="s">
        <v>85</v>
      </c>
      <c r="AV1300" s="13" t="s">
        <v>83</v>
      </c>
      <c r="AW1300" s="13" t="s">
        <v>31</v>
      </c>
      <c r="AX1300" s="13" t="s">
        <v>75</v>
      </c>
      <c r="AY1300" s="247" t="s">
        <v>156</v>
      </c>
    </row>
    <row r="1301" s="13" customFormat="1">
      <c r="A1301" s="13"/>
      <c r="B1301" s="237"/>
      <c r="C1301" s="238"/>
      <c r="D1301" s="239" t="s">
        <v>170</v>
      </c>
      <c r="E1301" s="240" t="s">
        <v>1</v>
      </c>
      <c r="F1301" s="241" t="s">
        <v>173</v>
      </c>
      <c r="G1301" s="238"/>
      <c r="H1301" s="240" t="s">
        <v>1</v>
      </c>
      <c r="I1301" s="242"/>
      <c r="J1301" s="238"/>
      <c r="K1301" s="238"/>
      <c r="L1301" s="243"/>
      <c r="M1301" s="244"/>
      <c r="N1301" s="245"/>
      <c r="O1301" s="245"/>
      <c r="P1301" s="245"/>
      <c r="Q1301" s="245"/>
      <c r="R1301" s="245"/>
      <c r="S1301" s="245"/>
      <c r="T1301" s="246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7" t="s">
        <v>170</v>
      </c>
      <c r="AU1301" s="247" t="s">
        <v>85</v>
      </c>
      <c r="AV1301" s="13" t="s">
        <v>83</v>
      </c>
      <c r="AW1301" s="13" t="s">
        <v>31</v>
      </c>
      <c r="AX1301" s="13" t="s">
        <v>75</v>
      </c>
      <c r="AY1301" s="247" t="s">
        <v>156</v>
      </c>
    </row>
    <row r="1302" s="14" customFormat="1">
      <c r="A1302" s="14"/>
      <c r="B1302" s="248"/>
      <c r="C1302" s="249"/>
      <c r="D1302" s="239" t="s">
        <v>170</v>
      </c>
      <c r="E1302" s="250" t="s">
        <v>1</v>
      </c>
      <c r="F1302" s="251" t="s">
        <v>1081</v>
      </c>
      <c r="G1302" s="249"/>
      <c r="H1302" s="252">
        <v>63.939999999999998</v>
      </c>
      <c r="I1302" s="253"/>
      <c r="J1302" s="249"/>
      <c r="K1302" s="249"/>
      <c r="L1302" s="254"/>
      <c r="M1302" s="255"/>
      <c r="N1302" s="256"/>
      <c r="O1302" s="256"/>
      <c r="P1302" s="256"/>
      <c r="Q1302" s="256"/>
      <c r="R1302" s="256"/>
      <c r="S1302" s="256"/>
      <c r="T1302" s="257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58" t="s">
        <v>170</v>
      </c>
      <c r="AU1302" s="258" t="s">
        <v>85</v>
      </c>
      <c r="AV1302" s="14" t="s">
        <v>85</v>
      </c>
      <c r="AW1302" s="14" t="s">
        <v>31</v>
      </c>
      <c r="AX1302" s="14" t="s">
        <v>75</v>
      </c>
      <c r="AY1302" s="258" t="s">
        <v>156</v>
      </c>
    </row>
    <row r="1303" s="15" customFormat="1">
      <c r="A1303" s="15"/>
      <c r="B1303" s="259"/>
      <c r="C1303" s="260"/>
      <c r="D1303" s="239" t="s">
        <v>170</v>
      </c>
      <c r="E1303" s="261" t="s">
        <v>1</v>
      </c>
      <c r="F1303" s="262" t="s">
        <v>176</v>
      </c>
      <c r="G1303" s="260"/>
      <c r="H1303" s="263">
        <v>63.939999999999998</v>
      </c>
      <c r="I1303" s="264"/>
      <c r="J1303" s="260"/>
      <c r="K1303" s="260"/>
      <c r="L1303" s="265"/>
      <c r="M1303" s="266"/>
      <c r="N1303" s="267"/>
      <c r="O1303" s="267"/>
      <c r="P1303" s="267"/>
      <c r="Q1303" s="267"/>
      <c r="R1303" s="267"/>
      <c r="S1303" s="267"/>
      <c r="T1303" s="268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T1303" s="269" t="s">
        <v>170</v>
      </c>
      <c r="AU1303" s="269" t="s">
        <v>85</v>
      </c>
      <c r="AV1303" s="15" t="s">
        <v>165</v>
      </c>
      <c r="AW1303" s="15" t="s">
        <v>31</v>
      </c>
      <c r="AX1303" s="15" t="s">
        <v>83</v>
      </c>
      <c r="AY1303" s="269" t="s">
        <v>156</v>
      </c>
    </row>
    <row r="1304" s="2" customFormat="1" ht="26.4" customHeight="1">
      <c r="A1304" s="39"/>
      <c r="B1304" s="40"/>
      <c r="C1304" s="219" t="s">
        <v>1142</v>
      </c>
      <c r="D1304" s="219" t="s">
        <v>160</v>
      </c>
      <c r="E1304" s="220" t="s">
        <v>1143</v>
      </c>
      <c r="F1304" s="221" t="s">
        <v>1144</v>
      </c>
      <c r="G1304" s="222" t="s">
        <v>358</v>
      </c>
      <c r="H1304" s="223">
        <v>647.70000000000005</v>
      </c>
      <c r="I1304" s="224"/>
      <c r="J1304" s="225">
        <f>ROUND(I1304*H1304,2)</f>
        <v>0</v>
      </c>
      <c r="K1304" s="221" t="s">
        <v>164</v>
      </c>
      <c r="L1304" s="45"/>
      <c r="M1304" s="226" t="s">
        <v>1</v>
      </c>
      <c r="N1304" s="227" t="s">
        <v>40</v>
      </c>
      <c r="O1304" s="92"/>
      <c r="P1304" s="228">
        <f>O1304*H1304</f>
        <v>0</v>
      </c>
      <c r="Q1304" s="228">
        <v>0.0016299999999999999</v>
      </c>
      <c r="R1304" s="228">
        <f>Q1304*H1304</f>
        <v>1.0557510000000001</v>
      </c>
      <c r="S1304" s="228">
        <v>0</v>
      </c>
      <c r="T1304" s="229">
        <f>S1304*H1304</f>
        <v>0</v>
      </c>
      <c r="U1304" s="39"/>
      <c r="V1304" s="39"/>
      <c r="W1304" s="39"/>
      <c r="X1304" s="39"/>
      <c r="Y1304" s="39"/>
      <c r="Z1304" s="39"/>
      <c r="AA1304" s="39"/>
      <c r="AB1304" s="39"/>
      <c r="AC1304" s="39"/>
      <c r="AD1304" s="39"/>
      <c r="AE1304" s="39"/>
      <c r="AR1304" s="230" t="s">
        <v>209</v>
      </c>
      <c r="AT1304" s="230" t="s">
        <v>160</v>
      </c>
      <c r="AU1304" s="230" t="s">
        <v>85</v>
      </c>
      <c r="AY1304" s="18" t="s">
        <v>156</v>
      </c>
      <c r="BE1304" s="231">
        <f>IF(N1304="základní",J1304,0)</f>
        <v>0</v>
      </c>
      <c r="BF1304" s="231">
        <f>IF(N1304="snížená",J1304,0)</f>
        <v>0</v>
      </c>
      <c r="BG1304" s="231">
        <f>IF(N1304="zákl. přenesená",J1304,0)</f>
        <v>0</v>
      </c>
      <c r="BH1304" s="231">
        <f>IF(N1304="sníž. přenesená",J1304,0)</f>
        <v>0</v>
      </c>
      <c r="BI1304" s="231">
        <f>IF(N1304="nulová",J1304,0)</f>
        <v>0</v>
      </c>
      <c r="BJ1304" s="18" t="s">
        <v>83</v>
      </c>
      <c r="BK1304" s="231">
        <f>ROUND(I1304*H1304,2)</f>
        <v>0</v>
      </c>
      <c r="BL1304" s="18" t="s">
        <v>209</v>
      </c>
      <c r="BM1304" s="230" t="s">
        <v>1145</v>
      </c>
    </row>
    <row r="1305" s="2" customFormat="1">
      <c r="A1305" s="39"/>
      <c r="B1305" s="40"/>
      <c r="C1305" s="41"/>
      <c r="D1305" s="232" t="s">
        <v>168</v>
      </c>
      <c r="E1305" s="41"/>
      <c r="F1305" s="233" t="s">
        <v>1146</v>
      </c>
      <c r="G1305" s="41"/>
      <c r="H1305" s="41"/>
      <c r="I1305" s="234"/>
      <c r="J1305" s="41"/>
      <c r="K1305" s="41"/>
      <c r="L1305" s="45"/>
      <c r="M1305" s="235"/>
      <c r="N1305" s="236"/>
      <c r="O1305" s="92"/>
      <c r="P1305" s="92"/>
      <c r="Q1305" s="92"/>
      <c r="R1305" s="92"/>
      <c r="S1305" s="92"/>
      <c r="T1305" s="93"/>
      <c r="U1305" s="39"/>
      <c r="V1305" s="39"/>
      <c r="W1305" s="39"/>
      <c r="X1305" s="39"/>
      <c r="Y1305" s="39"/>
      <c r="Z1305" s="39"/>
      <c r="AA1305" s="39"/>
      <c r="AB1305" s="39"/>
      <c r="AC1305" s="39"/>
      <c r="AD1305" s="39"/>
      <c r="AE1305" s="39"/>
      <c r="AT1305" s="18" t="s">
        <v>168</v>
      </c>
      <c r="AU1305" s="18" t="s">
        <v>85</v>
      </c>
    </row>
    <row r="1306" s="13" customFormat="1">
      <c r="A1306" s="13"/>
      <c r="B1306" s="237"/>
      <c r="C1306" s="238"/>
      <c r="D1306" s="239" t="s">
        <v>170</v>
      </c>
      <c r="E1306" s="240" t="s">
        <v>1</v>
      </c>
      <c r="F1306" s="241" t="s">
        <v>171</v>
      </c>
      <c r="G1306" s="238"/>
      <c r="H1306" s="240" t="s">
        <v>1</v>
      </c>
      <c r="I1306" s="242"/>
      <c r="J1306" s="238"/>
      <c r="K1306" s="238"/>
      <c r="L1306" s="243"/>
      <c r="M1306" s="244"/>
      <c r="N1306" s="245"/>
      <c r="O1306" s="245"/>
      <c r="P1306" s="245"/>
      <c r="Q1306" s="245"/>
      <c r="R1306" s="245"/>
      <c r="S1306" s="245"/>
      <c r="T1306" s="246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47" t="s">
        <v>170</v>
      </c>
      <c r="AU1306" s="247" t="s">
        <v>85</v>
      </c>
      <c r="AV1306" s="13" t="s">
        <v>83</v>
      </c>
      <c r="AW1306" s="13" t="s">
        <v>31</v>
      </c>
      <c r="AX1306" s="13" t="s">
        <v>75</v>
      </c>
      <c r="AY1306" s="247" t="s">
        <v>156</v>
      </c>
    </row>
    <row r="1307" s="13" customFormat="1">
      <c r="A1307" s="13"/>
      <c r="B1307" s="237"/>
      <c r="C1307" s="238"/>
      <c r="D1307" s="239" t="s">
        <v>170</v>
      </c>
      <c r="E1307" s="240" t="s">
        <v>1</v>
      </c>
      <c r="F1307" s="241" t="s">
        <v>172</v>
      </c>
      <c r="G1307" s="238"/>
      <c r="H1307" s="240" t="s">
        <v>1</v>
      </c>
      <c r="I1307" s="242"/>
      <c r="J1307" s="238"/>
      <c r="K1307" s="238"/>
      <c r="L1307" s="243"/>
      <c r="M1307" s="244"/>
      <c r="N1307" s="245"/>
      <c r="O1307" s="245"/>
      <c r="P1307" s="245"/>
      <c r="Q1307" s="245"/>
      <c r="R1307" s="245"/>
      <c r="S1307" s="245"/>
      <c r="T1307" s="246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47" t="s">
        <v>170</v>
      </c>
      <c r="AU1307" s="247" t="s">
        <v>85</v>
      </c>
      <c r="AV1307" s="13" t="s">
        <v>83</v>
      </c>
      <c r="AW1307" s="13" t="s">
        <v>31</v>
      </c>
      <c r="AX1307" s="13" t="s">
        <v>75</v>
      </c>
      <c r="AY1307" s="247" t="s">
        <v>156</v>
      </c>
    </row>
    <row r="1308" s="13" customFormat="1">
      <c r="A1308" s="13"/>
      <c r="B1308" s="237"/>
      <c r="C1308" s="238"/>
      <c r="D1308" s="239" t="s">
        <v>170</v>
      </c>
      <c r="E1308" s="240" t="s">
        <v>1</v>
      </c>
      <c r="F1308" s="241" t="s">
        <v>173</v>
      </c>
      <c r="G1308" s="238"/>
      <c r="H1308" s="240" t="s">
        <v>1</v>
      </c>
      <c r="I1308" s="242"/>
      <c r="J1308" s="238"/>
      <c r="K1308" s="238"/>
      <c r="L1308" s="243"/>
      <c r="M1308" s="244"/>
      <c r="N1308" s="245"/>
      <c r="O1308" s="245"/>
      <c r="P1308" s="245"/>
      <c r="Q1308" s="245"/>
      <c r="R1308" s="245"/>
      <c r="S1308" s="245"/>
      <c r="T1308" s="246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47" t="s">
        <v>170</v>
      </c>
      <c r="AU1308" s="247" t="s">
        <v>85</v>
      </c>
      <c r="AV1308" s="13" t="s">
        <v>83</v>
      </c>
      <c r="AW1308" s="13" t="s">
        <v>31</v>
      </c>
      <c r="AX1308" s="13" t="s">
        <v>75</v>
      </c>
      <c r="AY1308" s="247" t="s">
        <v>156</v>
      </c>
    </row>
    <row r="1309" s="13" customFormat="1">
      <c r="A1309" s="13"/>
      <c r="B1309" s="237"/>
      <c r="C1309" s="238"/>
      <c r="D1309" s="239" t="s">
        <v>170</v>
      </c>
      <c r="E1309" s="240" t="s">
        <v>1</v>
      </c>
      <c r="F1309" s="241" t="s">
        <v>1147</v>
      </c>
      <c r="G1309" s="238"/>
      <c r="H1309" s="240" t="s">
        <v>1</v>
      </c>
      <c r="I1309" s="242"/>
      <c r="J1309" s="238"/>
      <c r="K1309" s="238"/>
      <c r="L1309" s="243"/>
      <c r="M1309" s="244"/>
      <c r="N1309" s="245"/>
      <c r="O1309" s="245"/>
      <c r="P1309" s="245"/>
      <c r="Q1309" s="245"/>
      <c r="R1309" s="245"/>
      <c r="S1309" s="245"/>
      <c r="T1309" s="246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7" t="s">
        <v>170</v>
      </c>
      <c r="AU1309" s="247" t="s">
        <v>85</v>
      </c>
      <c r="AV1309" s="13" t="s">
        <v>83</v>
      </c>
      <c r="AW1309" s="13" t="s">
        <v>31</v>
      </c>
      <c r="AX1309" s="13" t="s">
        <v>75</v>
      </c>
      <c r="AY1309" s="247" t="s">
        <v>156</v>
      </c>
    </row>
    <row r="1310" s="13" customFormat="1">
      <c r="A1310" s="13"/>
      <c r="B1310" s="237"/>
      <c r="C1310" s="238"/>
      <c r="D1310" s="239" t="s">
        <v>170</v>
      </c>
      <c r="E1310" s="240" t="s">
        <v>1</v>
      </c>
      <c r="F1310" s="241" t="s">
        <v>173</v>
      </c>
      <c r="G1310" s="238"/>
      <c r="H1310" s="240" t="s">
        <v>1</v>
      </c>
      <c r="I1310" s="242"/>
      <c r="J1310" s="238"/>
      <c r="K1310" s="238"/>
      <c r="L1310" s="243"/>
      <c r="M1310" s="244"/>
      <c r="N1310" s="245"/>
      <c r="O1310" s="245"/>
      <c r="P1310" s="245"/>
      <c r="Q1310" s="245"/>
      <c r="R1310" s="245"/>
      <c r="S1310" s="245"/>
      <c r="T1310" s="246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47" t="s">
        <v>170</v>
      </c>
      <c r="AU1310" s="247" t="s">
        <v>85</v>
      </c>
      <c r="AV1310" s="13" t="s">
        <v>83</v>
      </c>
      <c r="AW1310" s="13" t="s">
        <v>31</v>
      </c>
      <c r="AX1310" s="13" t="s">
        <v>75</v>
      </c>
      <c r="AY1310" s="247" t="s">
        <v>156</v>
      </c>
    </row>
    <row r="1311" s="14" customFormat="1">
      <c r="A1311" s="14"/>
      <c r="B1311" s="248"/>
      <c r="C1311" s="249"/>
      <c r="D1311" s="239" t="s">
        <v>170</v>
      </c>
      <c r="E1311" s="250" t="s">
        <v>1</v>
      </c>
      <c r="F1311" s="251" t="s">
        <v>1148</v>
      </c>
      <c r="G1311" s="249"/>
      <c r="H1311" s="252">
        <v>647.70000000000005</v>
      </c>
      <c r="I1311" s="253"/>
      <c r="J1311" s="249"/>
      <c r="K1311" s="249"/>
      <c r="L1311" s="254"/>
      <c r="M1311" s="255"/>
      <c r="N1311" s="256"/>
      <c r="O1311" s="256"/>
      <c r="P1311" s="256"/>
      <c r="Q1311" s="256"/>
      <c r="R1311" s="256"/>
      <c r="S1311" s="256"/>
      <c r="T1311" s="257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58" t="s">
        <v>170</v>
      </c>
      <c r="AU1311" s="258" t="s">
        <v>85</v>
      </c>
      <c r="AV1311" s="14" t="s">
        <v>85</v>
      </c>
      <c r="AW1311" s="14" t="s">
        <v>31</v>
      </c>
      <c r="AX1311" s="14" t="s">
        <v>75</v>
      </c>
      <c r="AY1311" s="258" t="s">
        <v>156</v>
      </c>
    </row>
    <row r="1312" s="15" customFormat="1">
      <c r="A1312" s="15"/>
      <c r="B1312" s="259"/>
      <c r="C1312" s="260"/>
      <c r="D1312" s="239" t="s">
        <v>170</v>
      </c>
      <c r="E1312" s="261" t="s">
        <v>1</v>
      </c>
      <c r="F1312" s="262" t="s">
        <v>176</v>
      </c>
      <c r="G1312" s="260"/>
      <c r="H1312" s="263">
        <v>647.70000000000005</v>
      </c>
      <c r="I1312" s="264"/>
      <c r="J1312" s="260"/>
      <c r="K1312" s="260"/>
      <c r="L1312" s="265"/>
      <c r="M1312" s="266"/>
      <c r="N1312" s="267"/>
      <c r="O1312" s="267"/>
      <c r="P1312" s="267"/>
      <c r="Q1312" s="267"/>
      <c r="R1312" s="267"/>
      <c r="S1312" s="267"/>
      <c r="T1312" s="268"/>
      <c r="U1312" s="15"/>
      <c r="V1312" s="15"/>
      <c r="W1312" s="15"/>
      <c r="X1312" s="15"/>
      <c r="Y1312" s="15"/>
      <c r="Z1312" s="15"/>
      <c r="AA1312" s="15"/>
      <c r="AB1312" s="15"/>
      <c r="AC1312" s="15"/>
      <c r="AD1312" s="15"/>
      <c r="AE1312" s="15"/>
      <c r="AT1312" s="269" t="s">
        <v>170</v>
      </c>
      <c r="AU1312" s="269" t="s">
        <v>85</v>
      </c>
      <c r="AV1312" s="15" t="s">
        <v>165</v>
      </c>
      <c r="AW1312" s="15" t="s">
        <v>31</v>
      </c>
      <c r="AX1312" s="15" t="s">
        <v>83</v>
      </c>
      <c r="AY1312" s="269" t="s">
        <v>156</v>
      </c>
    </row>
    <row r="1313" s="2" customFormat="1" ht="26.4" customHeight="1">
      <c r="A1313" s="39"/>
      <c r="B1313" s="40"/>
      <c r="C1313" s="219" t="s">
        <v>1149</v>
      </c>
      <c r="D1313" s="219" t="s">
        <v>160</v>
      </c>
      <c r="E1313" s="220" t="s">
        <v>1150</v>
      </c>
      <c r="F1313" s="221" t="s">
        <v>1151</v>
      </c>
      <c r="G1313" s="222" t="s">
        <v>358</v>
      </c>
      <c r="H1313" s="223">
        <v>10.27</v>
      </c>
      <c r="I1313" s="224"/>
      <c r="J1313" s="225">
        <f>ROUND(I1313*H1313,2)</f>
        <v>0</v>
      </c>
      <c r="K1313" s="221" t="s">
        <v>164</v>
      </c>
      <c r="L1313" s="45"/>
      <c r="M1313" s="226" t="s">
        <v>1</v>
      </c>
      <c r="N1313" s="227" t="s">
        <v>40</v>
      </c>
      <c r="O1313" s="92"/>
      <c r="P1313" s="228">
        <f>O1313*H1313</f>
        <v>0</v>
      </c>
      <c r="Q1313" s="228">
        <v>0.00149</v>
      </c>
      <c r="R1313" s="228">
        <f>Q1313*H1313</f>
        <v>0.0153023</v>
      </c>
      <c r="S1313" s="228">
        <v>0</v>
      </c>
      <c r="T1313" s="229">
        <f>S1313*H1313</f>
        <v>0</v>
      </c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R1313" s="230" t="s">
        <v>209</v>
      </c>
      <c r="AT1313" s="230" t="s">
        <v>160</v>
      </c>
      <c r="AU1313" s="230" t="s">
        <v>85</v>
      </c>
      <c r="AY1313" s="18" t="s">
        <v>156</v>
      </c>
      <c r="BE1313" s="231">
        <f>IF(N1313="základní",J1313,0)</f>
        <v>0</v>
      </c>
      <c r="BF1313" s="231">
        <f>IF(N1313="snížená",J1313,0)</f>
        <v>0</v>
      </c>
      <c r="BG1313" s="231">
        <f>IF(N1313="zákl. přenesená",J1313,0)</f>
        <v>0</v>
      </c>
      <c r="BH1313" s="231">
        <f>IF(N1313="sníž. přenesená",J1313,0)</f>
        <v>0</v>
      </c>
      <c r="BI1313" s="231">
        <f>IF(N1313="nulová",J1313,0)</f>
        <v>0</v>
      </c>
      <c r="BJ1313" s="18" t="s">
        <v>83</v>
      </c>
      <c r="BK1313" s="231">
        <f>ROUND(I1313*H1313,2)</f>
        <v>0</v>
      </c>
      <c r="BL1313" s="18" t="s">
        <v>209</v>
      </c>
      <c r="BM1313" s="230" t="s">
        <v>1152</v>
      </c>
    </row>
    <row r="1314" s="2" customFormat="1">
      <c r="A1314" s="39"/>
      <c r="B1314" s="40"/>
      <c r="C1314" s="41"/>
      <c r="D1314" s="232" t="s">
        <v>168</v>
      </c>
      <c r="E1314" s="41"/>
      <c r="F1314" s="233" t="s">
        <v>1153</v>
      </c>
      <c r="G1314" s="41"/>
      <c r="H1314" s="41"/>
      <c r="I1314" s="234"/>
      <c r="J1314" s="41"/>
      <c r="K1314" s="41"/>
      <c r="L1314" s="45"/>
      <c r="M1314" s="235"/>
      <c r="N1314" s="236"/>
      <c r="O1314" s="92"/>
      <c r="P1314" s="92"/>
      <c r="Q1314" s="92"/>
      <c r="R1314" s="92"/>
      <c r="S1314" s="92"/>
      <c r="T1314" s="93"/>
      <c r="U1314" s="39"/>
      <c r="V1314" s="39"/>
      <c r="W1314" s="39"/>
      <c r="X1314" s="39"/>
      <c r="Y1314" s="39"/>
      <c r="Z1314" s="39"/>
      <c r="AA1314" s="39"/>
      <c r="AB1314" s="39"/>
      <c r="AC1314" s="39"/>
      <c r="AD1314" s="39"/>
      <c r="AE1314" s="39"/>
      <c r="AT1314" s="18" t="s">
        <v>168</v>
      </c>
      <c r="AU1314" s="18" t="s">
        <v>85</v>
      </c>
    </row>
    <row r="1315" s="13" customFormat="1">
      <c r="A1315" s="13"/>
      <c r="B1315" s="237"/>
      <c r="C1315" s="238"/>
      <c r="D1315" s="239" t="s">
        <v>170</v>
      </c>
      <c r="E1315" s="240" t="s">
        <v>1</v>
      </c>
      <c r="F1315" s="241" t="s">
        <v>171</v>
      </c>
      <c r="G1315" s="238"/>
      <c r="H1315" s="240" t="s">
        <v>1</v>
      </c>
      <c r="I1315" s="242"/>
      <c r="J1315" s="238"/>
      <c r="K1315" s="238"/>
      <c r="L1315" s="243"/>
      <c r="M1315" s="244"/>
      <c r="N1315" s="245"/>
      <c r="O1315" s="245"/>
      <c r="P1315" s="245"/>
      <c r="Q1315" s="245"/>
      <c r="R1315" s="245"/>
      <c r="S1315" s="245"/>
      <c r="T1315" s="246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7" t="s">
        <v>170</v>
      </c>
      <c r="AU1315" s="247" t="s">
        <v>85</v>
      </c>
      <c r="AV1315" s="13" t="s">
        <v>83</v>
      </c>
      <c r="AW1315" s="13" t="s">
        <v>31</v>
      </c>
      <c r="AX1315" s="13" t="s">
        <v>75</v>
      </c>
      <c r="AY1315" s="247" t="s">
        <v>156</v>
      </c>
    </row>
    <row r="1316" s="13" customFormat="1">
      <c r="A1316" s="13"/>
      <c r="B1316" s="237"/>
      <c r="C1316" s="238"/>
      <c r="D1316" s="239" t="s">
        <v>170</v>
      </c>
      <c r="E1316" s="240" t="s">
        <v>1</v>
      </c>
      <c r="F1316" s="241" t="s">
        <v>172</v>
      </c>
      <c r="G1316" s="238"/>
      <c r="H1316" s="240" t="s">
        <v>1</v>
      </c>
      <c r="I1316" s="242"/>
      <c r="J1316" s="238"/>
      <c r="K1316" s="238"/>
      <c r="L1316" s="243"/>
      <c r="M1316" s="244"/>
      <c r="N1316" s="245"/>
      <c r="O1316" s="245"/>
      <c r="P1316" s="245"/>
      <c r="Q1316" s="245"/>
      <c r="R1316" s="245"/>
      <c r="S1316" s="245"/>
      <c r="T1316" s="246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47" t="s">
        <v>170</v>
      </c>
      <c r="AU1316" s="247" t="s">
        <v>85</v>
      </c>
      <c r="AV1316" s="13" t="s">
        <v>83</v>
      </c>
      <c r="AW1316" s="13" t="s">
        <v>31</v>
      </c>
      <c r="AX1316" s="13" t="s">
        <v>75</v>
      </c>
      <c r="AY1316" s="247" t="s">
        <v>156</v>
      </c>
    </row>
    <row r="1317" s="13" customFormat="1">
      <c r="A1317" s="13"/>
      <c r="B1317" s="237"/>
      <c r="C1317" s="238"/>
      <c r="D1317" s="239" t="s">
        <v>170</v>
      </c>
      <c r="E1317" s="240" t="s">
        <v>1</v>
      </c>
      <c r="F1317" s="241" t="s">
        <v>173</v>
      </c>
      <c r="G1317" s="238"/>
      <c r="H1317" s="240" t="s">
        <v>1</v>
      </c>
      <c r="I1317" s="242"/>
      <c r="J1317" s="238"/>
      <c r="K1317" s="238"/>
      <c r="L1317" s="243"/>
      <c r="M1317" s="244"/>
      <c r="N1317" s="245"/>
      <c r="O1317" s="245"/>
      <c r="P1317" s="245"/>
      <c r="Q1317" s="245"/>
      <c r="R1317" s="245"/>
      <c r="S1317" s="245"/>
      <c r="T1317" s="246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7" t="s">
        <v>170</v>
      </c>
      <c r="AU1317" s="247" t="s">
        <v>85</v>
      </c>
      <c r="AV1317" s="13" t="s">
        <v>83</v>
      </c>
      <c r="AW1317" s="13" t="s">
        <v>31</v>
      </c>
      <c r="AX1317" s="13" t="s">
        <v>75</v>
      </c>
      <c r="AY1317" s="247" t="s">
        <v>156</v>
      </c>
    </row>
    <row r="1318" s="14" customFormat="1">
      <c r="A1318" s="14"/>
      <c r="B1318" s="248"/>
      <c r="C1318" s="249"/>
      <c r="D1318" s="239" t="s">
        <v>170</v>
      </c>
      <c r="E1318" s="250" t="s">
        <v>1</v>
      </c>
      <c r="F1318" s="251" t="s">
        <v>1103</v>
      </c>
      <c r="G1318" s="249"/>
      <c r="H1318" s="252">
        <v>8.3000000000000007</v>
      </c>
      <c r="I1318" s="253"/>
      <c r="J1318" s="249"/>
      <c r="K1318" s="249"/>
      <c r="L1318" s="254"/>
      <c r="M1318" s="255"/>
      <c r="N1318" s="256"/>
      <c r="O1318" s="256"/>
      <c r="P1318" s="256"/>
      <c r="Q1318" s="256"/>
      <c r="R1318" s="256"/>
      <c r="S1318" s="256"/>
      <c r="T1318" s="257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8" t="s">
        <v>170</v>
      </c>
      <c r="AU1318" s="258" t="s">
        <v>85</v>
      </c>
      <c r="AV1318" s="14" t="s">
        <v>85</v>
      </c>
      <c r="AW1318" s="14" t="s">
        <v>31</v>
      </c>
      <c r="AX1318" s="14" t="s">
        <v>75</v>
      </c>
      <c r="AY1318" s="258" t="s">
        <v>156</v>
      </c>
    </row>
    <row r="1319" s="14" customFormat="1">
      <c r="A1319" s="14"/>
      <c r="B1319" s="248"/>
      <c r="C1319" s="249"/>
      <c r="D1319" s="239" t="s">
        <v>170</v>
      </c>
      <c r="E1319" s="250" t="s">
        <v>1</v>
      </c>
      <c r="F1319" s="251" t="s">
        <v>1104</v>
      </c>
      <c r="G1319" s="249"/>
      <c r="H1319" s="252">
        <v>1.97</v>
      </c>
      <c r="I1319" s="253"/>
      <c r="J1319" s="249"/>
      <c r="K1319" s="249"/>
      <c r="L1319" s="254"/>
      <c r="M1319" s="255"/>
      <c r="N1319" s="256"/>
      <c r="O1319" s="256"/>
      <c r="P1319" s="256"/>
      <c r="Q1319" s="256"/>
      <c r="R1319" s="256"/>
      <c r="S1319" s="256"/>
      <c r="T1319" s="257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58" t="s">
        <v>170</v>
      </c>
      <c r="AU1319" s="258" t="s">
        <v>85</v>
      </c>
      <c r="AV1319" s="14" t="s">
        <v>85</v>
      </c>
      <c r="AW1319" s="14" t="s">
        <v>31</v>
      </c>
      <c r="AX1319" s="14" t="s">
        <v>75</v>
      </c>
      <c r="AY1319" s="258" t="s">
        <v>156</v>
      </c>
    </row>
    <row r="1320" s="15" customFormat="1">
      <c r="A1320" s="15"/>
      <c r="B1320" s="259"/>
      <c r="C1320" s="260"/>
      <c r="D1320" s="239" t="s">
        <v>170</v>
      </c>
      <c r="E1320" s="261" t="s">
        <v>1</v>
      </c>
      <c r="F1320" s="262" t="s">
        <v>176</v>
      </c>
      <c r="G1320" s="260"/>
      <c r="H1320" s="263">
        <v>10.27</v>
      </c>
      <c r="I1320" s="264"/>
      <c r="J1320" s="260"/>
      <c r="K1320" s="260"/>
      <c r="L1320" s="265"/>
      <c r="M1320" s="266"/>
      <c r="N1320" s="267"/>
      <c r="O1320" s="267"/>
      <c r="P1320" s="267"/>
      <c r="Q1320" s="267"/>
      <c r="R1320" s="267"/>
      <c r="S1320" s="267"/>
      <c r="T1320" s="268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T1320" s="269" t="s">
        <v>170</v>
      </c>
      <c r="AU1320" s="269" t="s">
        <v>85</v>
      </c>
      <c r="AV1320" s="15" t="s">
        <v>165</v>
      </c>
      <c r="AW1320" s="15" t="s">
        <v>31</v>
      </c>
      <c r="AX1320" s="15" t="s">
        <v>83</v>
      </c>
      <c r="AY1320" s="269" t="s">
        <v>156</v>
      </c>
    </row>
    <row r="1321" s="2" customFormat="1" ht="26.4" customHeight="1">
      <c r="A1321" s="39"/>
      <c r="B1321" s="40"/>
      <c r="C1321" s="219" t="s">
        <v>1154</v>
      </c>
      <c r="D1321" s="219" t="s">
        <v>160</v>
      </c>
      <c r="E1321" s="220" t="s">
        <v>1155</v>
      </c>
      <c r="F1321" s="221" t="s">
        <v>1156</v>
      </c>
      <c r="G1321" s="222" t="s">
        <v>358</v>
      </c>
      <c r="H1321" s="223">
        <v>86.745000000000005</v>
      </c>
      <c r="I1321" s="224"/>
      <c r="J1321" s="225">
        <f>ROUND(I1321*H1321,2)</f>
        <v>0</v>
      </c>
      <c r="K1321" s="221" t="s">
        <v>164</v>
      </c>
      <c r="L1321" s="45"/>
      <c r="M1321" s="226" t="s">
        <v>1</v>
      </c>
      <c r="N1321" s="227" t="s">
        <v>40</v>
      </c>
      <c r="O1321" s="92"/>
      <c r="P1321" s="228">
        <f>O1321*H1321</f>
        <v>0</v>
      </c>
      <c r="Q1321" s="228">
        <v>0.0024499999999999999</v>
      </c>
      <c r="R1321" s="228">
        <f>Q1321*H1321</f>
        <v>0.21252525</v>
      </c>
      <c r="S1321" s="228">
        <v>0</v>
      </c>
      <c r="T1321" s="229">
        <f>S1321*H1321</f>
        <v>0</v>
      </c>
      <c r="U1321" s="39"/>
      <c r="V1321" s="39"/>
      <c r="W1321" s="39"/>
      <c r="X1321" s="39"/>
      <c r="Y1321" s="39"/>
      <c r="Z1321" s="39"/>
      <c r="AA1321" s="39"/>
      <c r="AB1321" s="39"/>
      <c r="AC1321" s="39"/>
      <c r="AD1321" s="39"/>
      <c r="AE1321" s="39"/>
      <c r="AR1321" s="230" t="s">
        <v>209</v>
      </c>
      <c r="AT1321" s="230" t="s">
        <v>160</v>
      </c>
      <c r="AU1321" s="230" t="s">
        <v>85</v>
      </c>
      <c r="AY1321" s="18" t="s">
        <v>156</v>
      </c>
      <c r="BE1321" s="231">
        <f>IF(N1321="základní",J1321,0)</f>
        <v>0</v>
      </c>
      <c r="BF1321" s="231">
        <f>IF(N1321="snížená",J1321,0)</f>
        <v>0</v>
      </c>
      <c r="BG1321" s="231">
        <f>IF(N1321="zákl. přenesená",J1321,0)</f>
        <v>0</v>
      </c>
      <c r="BH1321" s="231">
        <f>IF(N1321="sníž. přenesená",J1321,0)</f>
        <v>0</v>
      </c>
      <c r="BI1321" s="231">
        <f>IF(N1321="nulová",J1321,0)</f>
        <v>0</v>
      </c>
      <c r="BJ1321" s="18" t="s">
        <v>83</v>
      </c>
      <c r="BK1321" s="231">
        <f>ROUND(I1321*H1321,2)</f>
        <v>0</v>
      </c>
      <c r="BL1321" s="18" t="s">
        <v>209</v>
      </c>
      <c r="BM1321" s="230" t="s">
        <v>1157</v>
      </c>
    </row>
    <row r="1322" s="2" customFormat="1">
      <c r="A1322" s="39"/>
      <c r="B1322" s="40"/>
      <c r="C1322" s="41"/>
      <c r="D1322" s="232" t="s">
        <v>168</v>
      </c>
      <c r="E1322" s="41"/>
      <c r="F1322" s="233" t="s">
        <v>1158</v>
      </c>
      <c r="G1322" s="41"/>
      <c r="H1322" s="41"/>
      <c r="I1322" s="234"/>
      <c r="J1322" s="41"/>
      <c r="K1322" s="41"/>
      <c r="L1322" s="45"/>
      <c r="M1322" s="235"/>
      <c r="N1322" s="236"/>
      <c r="O1322" s="92"/>
      <c r="P1322" s="92"/>
      <c r="Q1322" s="92"/>
      <c r="R1322" s="92"/>
      <c r="S1322" s="92"/>
      <c r="T1322" s="93"/>
      <c r="U1322" s="39"/>
      <c r="V1322" s="39"/>
      <c r="W1322" s="39"/>
      <c r="X1322" s="39"/>
      <c r="Y1322" s="39"/>
      <c r="Z1322" s="39"/>
      <c r="AA1322" s="39"/>
      <c r="AB1322" s="39"/>
      <c r="AC1322" s="39"/>
      <c r="AD1322" s="39"/>
      <c r="AE1322" s="39"/>
      <c r="AT1322" s="18" t="s">
        <v>168</v>
      </c>
      <c r="AU1322" s="18" t="s">
        <v>85</v>
      </c>
    </row>
    <row r="1323" s="13" customFormat="1">
      <c r="A1323" s="13"/>
      <c r="B1323" s="237"/>
      <c r="C1323" s="238"/>
      <c r="D1323" s="239" t="s">
        <v>170</v>
      </c>
      <c r="E1323" s="240" t="s">
        <v>1</v>
      </c>
      <c r="F1323" s="241" t="s">
        <v>171</v>
      </c>
      <c r="G1323" s="238"/>
      <c r="H1323" s="240" t="s">
        <v>1</v>
      </c>
      <c r="I1323" s="242"/>
      <c r="J1323" s="238"/>
      <c r="K1323" s="238"/>
      <c r="L1323" s="243"/>
      <c r="M1323" s="244"/>
      <c r="N1323" s="245"/>
      <c r="O1323" s="245"/>
      <c r="P1323" s="245"/>
      <c r="Q1323" s="245"/>
      <c r="R1323" s="245"/>
      <c r="S1323" s="245"/>
      <c r="T1323" s="246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47" t="s">
        <v>170</v>
      </c>
      <c r="AU1323" s="247" t="s">
        <v>85</v>
      </c>
      <c r="AV1323" s="13" t="s">
        <v>83</v>
      </c>
      <c r="AW1323" s="13" t="s">
        <v>31</v>
      </c>
      <c r="AX1323" s="13" t="s">
        <v>75</v>
      </c>
      <c r="AY1323" s="247" t="s">
        <v>156</v>
      </c>
    </row>
    <row r="1324" s="13" customFormat="1">
      <c r="A1324" s="13"/>
      <c r="B1324" s="237"/>
      <c r="C1324" s="238"/>
      <c r="D1324" s="239" t="s">
        <v>170</v>
      </c>
      <c r="E1324" s="240" t="s">
        <v>1</v>
      </c>
      <c r="F1324" s="241" t="s">
        <v>172</v>
      </c>
      <c r="G1324" s="238"/>
      <c r="H1324" s="240" t="s">
        <v>1</v>
      </c>
      <c r="I1324" s="242"/>
      <c r="J1324" s="238"/>
      <c r="K1324" s="238"/>
      <c r="L1324" s="243"/>
      <c r="M1324" s="244"/>
      <c r="N1324" s="245"/>
      <c r="O1324" s="245"/>
      <c r="P1324" s="245"/>
      <c r="Q1324" s="245"/>
      <c r="R1324" s="245"/>
      <c r="S1324" s="245"/>
      <c r="T1324" s="246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47" t="s">
        <v>170</v>
      </c>
      <c r="AU1324" s="247" t="s">
        <v>85</v>
      </c>
      <c r="AV1324" s="13" t="s">
        <v>83</v>
      </c>
      <c r="AW1324" s="13" t="s">
        <v>31</v>
      </c>
      <c r="AX1324" s="13" t="s">
        <v>75</v>
      </c>
      <c r="AY1324" s="247" t="s">
        <v>156</v>
      </c>
    </row>
    <row r="1325" s="13" customFormat="1">
      <c r="A1325" s="13"/>
      <c r="B1325" s="237"/>
      <c r="C1325" s="238"/>
      <c r="D1325" s="239" t="s">
        <v>170</v>
      </c>
      <c r="E1325" s="240" t="s">
        <v>1</v>
      </c>
      <c r="F1325" s="241" t="s">
        <v>173</v>
      </c>
      <c r="G1325" s="238"/>
      <c r="H1325" s="240" t="s">
        <v>1</v>
      </c>
      <c r="I1325" s="242"/>
      <c r="J1325" s="238"/>
      <c r="K1325" s="238"/>
      <c r="L1325" s="243"/>
      <c r="M1325" s="244"/>
      <c r="N1325" s="245"/>
      <c r="O1325" s="245"/>
      <c r="P1325" s="245"/>
      <c r="Q1325" s="245"/>
      <c r="R1325" s="245"/>
      <c r="S1325" s="245"/>
      <c r="T1325" s="246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7" t="s">
        <v>170</v>
      </c>
      <c r="AU1325" s="247" t="s">
        <v>85</v>
      </c>
      <c r="AV1325" s="13" t="s">
        <v>83</v>
      </c>
      <c r="AW1325" s="13" t="s">
        <v>31</v>
      </c>
      <c r="AX1325" s="13" t="s">
        <v>75</v>
      </c>
      <c r="AY1325" s="247" t="s">
        <v>156</v>
      </c>
    </row>
    <row r="1326" s="14" customFormat="1">
      <c r="A1326" s="14"/>
      <c r="B1326" s="248"/>
      <c r="C1326" s="249"/>
      <c r="D1326" s="239" t="s">
        <v>170</v>
      </c>
      <c r="E1326" s="250" t="s">
        <v>1</v>
      </c>
      <c r="F1326" s="251" t="s">
        <v>1159</v>
      </c>
      <c r="G1326" s="249"/>
      <c r="H1326" s="252">
        <v>84.25</v>
      </c>
      <c r="I1326" s="253"/>
      <c r="J1326" s="249"/>
      <c r="K1326" s="249"/>
      <c r="L1326" s="254"/>
      <c r="M1326" s="255"/>
      <c r="N1326" s="256"/>
      <c r="O1326" s="256"/>
      <c r="P1326" s="256"/>
      <c r="Q1326" s="256"/>
      <c r="R1326" s="256"/>
      <c r="S1326" s="256"/>
      <c r="T1326" s="257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8" t="s">
        <v>170</v>
      </c>
      <c r="AU1326" s="258" t="s">
        <v>85</v>
      </c>
      <c r="AV1326" s="14" t="s">
        <v>85</v>
      </c>
      <c r="AW1326" s="14" t="s">
        <v>31</v>
      </c>
      <c r="AX1326" s="14" t="s">
        <v>75</v>
      </c>
      <c r="AY1326" s="258" t="s">
        <v>156</v>
      </c>
    </row>
    <row r="1327" s="14" customFormat="1">
      <c r="A1327" s="14"/>
      <c r="B1327" s="248"/>
      <c r="C1327" s="249"/>
      <c r="D1327" s="239" t="s">
        <v>170</v>
      </c>
      <c r="E1327" s="250" t="s">
        <v>1</v>
      </c>
      <c r="F1327" s="251" t="s">
        <v>1160</v>
      </c>
      <c r="G1327" s="249"/>
      <c r="H1327" s="252">
        <v>2.4950000000000001</v>
      </c>
      <c r="I1327" s="253"/>
      <c r="J1327" s="249"/>
      <c r="K1327" s="249"/>
      <c r="L1327" s="254"/>
      <c r="M1327" s="255"/>
      <c r="N1327" s="256"/>
      <c r="O1327" s="256"/>
      <c r="P1327" s="256"/>
      <c r="Q1327" s="256"/>
      <c r="R1327" s="256"/>
      <c r="S1327" s="256"/>
      <c r="T1327" s="257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58" t="s">
        <v>170</v>
      </c>
      <c r="AU1327" s="258" t="s">
        <v>85</v>
      </c>
      <c r="AV1327" s="14" t="s">
        <v>85</v>
      </c>
      <c r="AW1327" s="14" t="s">
        <v>31</v>
      </c>
      <c r="AX1327" s="14" t="s">
        <v>75</v>
      </c>
      <c r="AY1327" s="258" t="s">
        <v>156</v>
      </c>
    </row>
    <row r="1328" s="15" customFormat="1">
      <c r="A1328" s="15"/>
      <c r="B1328" s="259"/>
      <c r="C1328" s="260"/>
      <c r="D1328" s="239" t="s">
        <v>170</v>
      </c>
      <c r="E1328" s="261" t="s">
        <v>1</v>
      </c>
      <c r="F1328" s="262" t="s">
        <v>176</v>
      </c>
      <c r="G1328" s="260"/>
      <c r="H1328" s="263">
        <v>86.745000000000005</v>
      </c>
      <c r="I1328" s="264"/>
      <c r="J1328" s="260"/>
      <c r="K1328" s="260"/>
      <c r="L1328" s="265"/>
      <c r="M1328" s="266"/>
      <c r="N1328" s="267"/>
      <c r="O1328" s="267"/>
      <c r="P1328" s="267"/>
      <c r="Q1328" s="267"/>
      <c r="R1328" s="267"/>
      <c r="S1328" s="267"/>
      <c r="T1328" s="268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  <c r="AE1328" s="15"/>
      <c r="AT1328" s="269" t="s">
        <v>170</v>
      </c>
      <c r="AU1328" s="269" t="s">
        <v>85</v>
      </c>
      <c r="AV1328" s="15" t="s">
        <v>165</v>
      </c>
      <c r="AW1328" s="15" t="s">
        <v>31</v>
      </c>
      <c r="AX1328" s="15" t="s">
        <v>83</v>
      </c>
      <c r="AY1328" s="269" t="s">
        <v>156</v>
      </c>
    </row>
    <row r="1329" s="2" customFormat="1" ht="26.4" customHeight="1">
      <c r="A1329" s="39"/>
      <c r="B1329" s="40"/>
      <c r="C1329" s="219" t="s">
        <v>1161</v>
      </c>
      <c r="D1329" s="219" t="s">
        <v>160</v>
      </c>
      <c r="E1329" s="220" t="s">
        <v>1162</v>
      </c>
      <c r="F1329" s="221" t="s">
        <v>1163</v>
      </c>
      <c r="G1329" s="222" t="s">
        <v>712</v>
      </c>
      <c r="H1329" s="223">
        <v>10</v>
      </c>
      <c r="I1329" s="224"/>
      <c r="J1329" s="225">
        <f>ROUND(I1329*H1329,2)</f>
        <v>0</v>
      </c>
      <c r="K1329" s="221" t="s">
        <v>164</v>
      </c>
      <c r="L1329" s="45"/>
      <c r="M1329" s="226" t="s">
        <v>1</v>
      </c>
      <c r="N1329" s="227" t="s">
        <v>40</v>
      </c>
      <c r="O1329" s="92"/>
      <c r="P1329" s="228">
        <f>O1329*H1329</f>
        <v>0</v>
      </c>
      <c r="Q1329" s="228">
        <v>0.00017000000000000001</v>
      </c>
      <c r="R1329" s="228">
        <f>Q1329*H1329</f>
        <v>0.0017000000000000001</v>
      </c>
      <c r="S1329" s="228">
        <v>0</v>
      </c>
      <c r="T1329" s="229">
        <f>S1329*H1329</f>
        <v>0</v>
      </c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R1329" s="230" t="s">
        <v>209</v>
      </c>
      <c r="AT1329" s="230" t="s">
        <v>160</v>
      </c>
      <c r="AU1329" s="230" t="s">
        <v>85</v>
      </c>
      <c r="AY1329" s="18" t="s">
        <v>156</v>
      </c>
      <c r="BE1329" s="231">
        <f>IF(N1329="základní",J1329,0)</f>
        <v>0</v>
      </c>
      <c r="BF1329" s="231">
        <f>IF(N1329="snížená",J1329,0)</f>
        <v>0</v>
      </c>
      <c r="BG1329" s="231">
        <f>IF(N1329="zákl. přenesená",J1329,0)</f>
        <v>0</v>
      </c>
      <c r="BH1329" s="231">
        <f>IF(N1329="sníž. přenesená",J1329,0)</f>
        <v>0</v>
      </c>
      <c r="BI1329" s="231">
        <f>IF(N1329="nulová",J1329,0)</f>
        <v>0</v>
      </c>
      <c r="BJ1329" s="18" t="s">
        <v>83</v>
      </c>
      <c r="BK1329" s="231">
        <f>ROUND(I1329*H1329,2)</f>
        <v>0</v>
      </c>
      <c r="BL1329" s="18" t="s">
        <v>209</v>
      </c>
      <c r="BM1329" s="230" t="s">
        <v>1164</v>
      </c>
    </row>
    <row r="1330" s="2" customFormat="1">
      <c r="A1330" s="39"/>
      <c r="B1330" s="40"/>
      <c r="C1330" s="41"/>
      <c r="D1330" s="232" t="s">
        <v>168</v>
      </c>
      <c r="E1330" s="41"/>
      <c r="F1330" s="233" t="s">
        <v>1165</v>
      </c>
      <c r="G1330" s="41"/>
      <c r="H1330" s="41"/>
      <c r="I1330" s="234"/>
      <c r="J1330" s="41"/>
      <c r="K1330" s="41"/>
      <c r="L1330" s="45"/>
      <c r="M1330" s="235"/>
      <c r="N1330" s="236"/>
      <c r="O1330" s="92"/>
      <c r="P1330" s="92"/>
      <c r="Q1330" s="92"/>
      <c r="R1330" s="92"/>
      <c r="S1330" s="92"/>
      <c r="T1330" s="93"/>
      <c r="U1330" s="39"/>
      <c r="V1330" s="39"/>
      <c r="W1330" s="39"/>
      <c r="X1330" s="39"/>
      <c r="Y1330" s="39"/>
      <c r="Z1330" s="39"/>
      <c r="AA1330" s="39"/>
      <c r="AB1330" s="39"/>
      <c r="AC1330" s="39"/>
      <c r="AD1330" s="39"/>
      <c r="AE1330" s="39"/>
      <c r="AT1330" s="18" t="s">
        <v>168</v>
      </c>
      <c r="AU1330" s="18" t="s">
        <v>85</v>
      </c>
    </row>
    <row r="1331" s="13" customFormat="1">
      <c r="A1331" s="13"/>
      <c r="B1331" s="237"/>
      <c r="C1331" s="238"/>
      <c r="D1331" s="239" t="s">
        <v>170</v>
      </c>
      <c r="E1331" s="240" t="s">
        <v>1</v>
      </c>
      <c r="F1331" s="241" t="s">
        <v>171</v>
      </c>
      <c r="G1331" s="238"/>
      <c r="H1331" s="240" t="s">
        <v>1</v>
      </c>
      <c r="I1331" s="242"/>
      <c r="J1331" s="238"/>
      <c r="K1331" s="238"/>
      <c r="L1331" s="243"/>
      <c r="M1331" s="244"/>
      <c r="N1331" s="245"/>
      <c r="O1331" s="245"/>
      <c r="P1331" s="245"/>
      <c r="Q1331" s="245"/>
      <c r="R1331" s="245"/>
      <c r="S1331" s="245"/>
      <c r="T1331" s="246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7" t="s">
        <v>170</v>
      </c>
      <c r="AU1331" s="247" t="s">
        <v>85</v>
      </c>
      <c r="AV1331" s="13" t="s">
        <v>83</v>
      </c>
      <c r="AW1331" s="13" t="s">
        <v>31</v>
      </c>
      <c r="AX1331" s="13" t="s">
        <v>75</v>
      </c>
      <c r="AY1331" s="247" t="s">
        <v>156</v>
      </c>
    </row>
    <row r="1332" s="13" customFormat="1">
      <c r="A1332" s="13"/>
      <c r="B1332" s="237"/>
      <c r="C1332" s="238"/>
      <c r="D1332" s="239" t="s">
        <v>170</v>
      </c>
      <c r="E1332" s="240" t="s">
        <v>1</v>
      </c>
      <c r="F1332" s="241" t="s">
        <v>172</v>
      </c>
      <c r="G1332" s="238"/>
      <c r="H1332" s="240" t="s">
        <v>1</v>
      </c>
      <c r="I1332" s="242"/>
      <c r="J1332" s="238"/>
      <c r="K1332" s="238"/>
      <c r="L1332" s="243"/>
      <c r="M1332" s="244"/>
      <c r="N1332" s="245"/>
      <c r="O1332" s="245"/>
      <c r="P1332" s="245"/>
      <c r="Q1332" s="245"/>
      <c r="R1332" s="245"/>
      <c r="S1332" s="245"/>
      <c r="T1332" s="246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7" t="s">
        <v>170</v>
      </c>
      <c r="AU1332" s="247" t="s">
        <v>85</v>
      </c>
      <c r="AV1332" s="13" t="s">
        <v>83</v>
      </c>
      <c r="AW1332" s="13" t="s">
        <v>31</v>
      </c>
      <c r="AX1332" s="13" t="s">
        <v>75</v>
      </c>
      <c r="AY1332" s="247" t="s">
        <v>156</v>
      </c>
    </row>
    <row r="1333" s="13" customFormat="1">
      <c r="A1333" s="13"/>
      <c r="B1333" s="237"/>
      <c r="C1333" s="238"/>
      <c r="D1333" s="239" t="s">
        <v>170</v>
      </c>
      <c r="E1333" s="240" t="s">
        <v>1</v>
      </c>
      <c r="F1333" s="241" t="s">
        <v>173</v>
      </c>
      <c r="G1333" s="238"/>
      <c r="H1333" s="240" t="s">
        <v>1</v>
      </c>
      <c r="I1333" s="242"/>
      <c r="J1333" s="238"/>
      <c r="K1333" s="238"/>
      <c r="L1333" s="243"/>
      <c r="M1333" s="244"/>
      <c r="N1333" s="245"/>
      <c r="O1333" s="245"/>
      <c r="P1333" s="245"/>
      <c r="Q1333" s="245"/>
      <c r="R1333" s="245"/>
      <c r="S1333" s="245"/>
      <c r="T1333" s="246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7" t="s">
        <v>170</v>
      </c>
      <c r="AU1333" s="247" t="s">
        <v>85</v>
      </c>
      <c r="AV1333" s="13" t="s">
        <v>83</v>
      </c>
      <c r="AW1333" s="13" t="s">
        <v>31</v>
      </c>
      <c r="AX1333" s="13" t="s">
        <v>75</v>
      </c>
      <c r="AY1333" s="247" t="s">
        <v>156</v>
      </c>
    </row>
    <row r="1334" s="14" customFormat="1">
      <c r="A1334" s="14"/>
      <c r="B1334" s="248"/>
      <c r="C1334" s="249"/>
      <c r="D1334" s="239" t="s">
        <v>170</v>
      </c>
      <c r="E1334" s="250" t="s">
        <v>1</v>
      </c>
      <c r="F1334" s="251" t="s">
        <v>1014</v>
      </c>
      <c r="G1334" s="249"/>
      <c r="H1334" s="252">
        <v>10</v>
      </c>
      <c r="I1334" s="253"/>
      <c r="J1334" s="249"/>
      <c r="K1334" s="249"/>
      <c r="L1334" s="254"/>
      <c r="M1334" s="255"/>
      <c r="N1334" s="256"/>
      <c r="O1334" s="256"/>
      <c r="P1334" s="256"/>
      <c r="Q1334" s="256"/>
      <c r="R1334" s="256"/>
      <c r="S1334" s="256"/>
      <c r="T1334" s="257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58" t="s">
        <v>170</v>
      </c>
      <c r="AU1334" s="258" t="s">
        <v>85</v>
      </c>
      <c r="AV1334" s="14" t="s">
        <v>85</v>
      </c>
      <c r="AW1334" s="14" t="s">
        <v>31</v>
      </c>
      <c r="AX1334" s="14" t="s">
        <v>83</v>
      </c>
      <c r="AY1334" s="258" t="s">
        <v>156</v>
      </c>
    </row>
    <row r="1335" s="2" customFormat="1" ht="26.4" customHeight="1">
      <c r="A1335" s="39"/>
      <c r="B1335" s="40"/>
      <c r="C1335" s="219" t="s">
        <v>1166</v>
      </c>
      <c r="D1335" s="219" t="s">
        <v>160</v>
      </c>
      <c r="E1335" s="220" t="s">
        <v>1167</v>
      </c>
      <c r="F1335" s="221" t="s">
        <v>1168</v>
      </c>
      <c r="G1335" s="222" t="s">
        <v>358</v>
      </c>
      <c r="H1335" s="223">
        <v>123.5</v>
      </c>
      <c r="I1335" s="224"/>
      <c r="J1335" s="225">
        <f>ROUND(I1335*H1335,2)</f>
        <v>0</v>
      </c>
      <c r="K1335" s="221" t="s">
        <v>164</v>
      </c>
      <c r="L1335" s="45"/>
      <c r="M1335" s="226" t="s">
        <v>1</v>
      </c>
      <c r="N1335" s="227" t="s">
        <v>40</v>
      </c>
      <c r="O1335" s="92"/>
      <c r="P1335" s="228">
        <f>O1335*H1335</f>
        <v>0</v>
      </c>
      <c r="Q1335" s="228">
        <v>0.0022300000000000002</v>
      </c>
      <c r="R1335" s="228">
        <f>Q1335*H1335</f>
        <v>0.27540500000000001</v>
      </c>
      <c r="S1335" s="228">
        <v>0</v>
      </c>
      <c r="T1335" s="229">
        <f>S1335*H1335</f>
        <v>0</v>
      </c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R1335" s="230" t="s">
        <v>209</v>
      </c>
      <c r="AT1335" s="230" t="s">
        <v>160</v>
      </c>
      <c r="AU1335" s="230" t="s">
        <v>85</v>
      </c>
      <c r="AY1335" s="18" t="s">
        <v>156</v>
      </c>
      <c r="BE1335" s="231">
        <f>IF(N1335="základní",J1335,0)</f>
        <v>0</v>
      </c>
      <c r="BF1335" s="231">
        <f>IF(N1335="snížená",J1335,0)</f>
        <v>0</v>
      </c>
      <c r="BG1335" s="231">
        <f>IF(N1335="zákl. přenesená",J1335,0)</f>
        <v>0</v>
      </c>
      <c r="BH1335" s="231">
        <f>IF(N1335="sníž. přenesená",J1335,0)</f>
        <v>0</v>
      </c>
      <c r="BI1335" s="231">
        <f>IF(N1335="nulová",J1335,0)</f>
        <v>0</v>
      </c>
      <c r="BJ1335" s="18" t="s">
        <v>83</v>
      </c>
      <c r="BK1335" s="231">
        <f>ROUND(I1335*H1335,2)</f>
        <v>0</v>
      </c>
      <c r="BL1335" s="18" t="s">
        <v>209</v>
      </c>
      <c r="BM1335" s="230" t="s">
        <v>1169</v>
      </c>
    </row>
    <row r="1336" s="2" customFormat="1">
      <c r="A1336" s="39"/>
      <c r="B1336" s="40"/>
      <c r="C1336" s="41"/>
      <c r="D1336" s="232" t="s">
        <v>168</v>
      </c>
      <c r="E1336" s="41"/>
      <c r="F1336" s="233" t="s">
        <v>1170</v>
      </c>
      <c r="G1336" s="41"/>
      <c r="H1336" s="41"/>
      <c r="I1336" s="234"/>
      <c r="J1336" s="41"/>
      <c r="K1336" s="41"/>
      <c r="L1336" s="45"/>
      <c r="M1336" s="235"/>
      <c r="N1336" s="236"/>
      <c r="O1336" s="92"/>
      <c r="P1336" s="92"/>
      <c r="Q1336" s="92"/>
      <c r="R1336" s="92"/>
      <c r="S1336" s="92"/>
      <c r="T1336" s="93"/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T1336" s="18" t="s">
        <v>168</v>
      </c>
      <c r="AU1336" s="18" t="s">
        <v>85</v>
      </c>
    </row>
    <row r="1337" s="13" customFormat="1">
      <c r="A1337" s="13"/>
      <c r="B1337" s="237"/>
      <c r="C1337" s="238"/>
      <c r="D1337" s="239" t="s">
        <v>170</v>
      </c>
      <c r="E1337" s="240" t="s">
        <v>1</v>
      </c>
      <c r="F1337" s="241" t="s">
        <v>171</v>
      </c>
      <c r="G1337" s="238"/>
      <c r="H1337" s="240" t="s">
        <v>1</v>
      </c>
      <c r="I1337" s="242"/>
      <c r="J1337" s="238"/>
      <c r="K1337" s="238"/>
      <c r="L1337" s="243"/>
      <c r="M1337" s="244"/>
      <c r="N1337" s="245"/>
      <c r="O1337" s="245"/>
      <c r="P1337" s="245"/>
      <c r="Q1337" s="245"/>
      <c r="R1337" s="245"/>
      <c r="S1337" s="245"/>
      <c r="T1337" s="246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7" t="s">
        <v>170</v>
      </c>
      <c r="AU1337" s="247" t="s">
        <v>85</v>
      </c>
      <c r="AV1337" s="13" t="s">
        <v>83</v>
      </c>
      <c r="AW1337" s="13" t="s">
        <v>31</v>
      </c>
      <c r="AX1337" s="13" t="s">
        <v>75</v>
      </c>
      <c r="AY1337" s="247" t="s">
        <v>156</v>
      </c>
    </row>
    <row r="1338" s="13" customFormat="1">
      <c r="A1338" s="13"/>
      <c r="B1338" s="237"/>
      <c r="C1338" s="238"/>
      <c r="D1338" s="239" t="s">
        <v>170</v>
      </c>
      <c r="E1338" s="240" t="s">
        <v>1</v>
      </c>
      <c r="F1338" s="241" t="s">
        <v>172</v>
      </c>
      <c r="G1338" s="238"/>
      <c r="H1338" s="240" t="s">
        <v>1</v>
      </c>
      <c r="I1338" s="242"/>
      <c r="J1338" s="238"/>
      <c r="K1338" s="238"/>
      <c r="L1338" s="243"/>
      <c r="M1338" s="244"/>
      <c r="N1338" s="245"/>
      <c r="O1338" s="245"/>
      <c r="P1338" s="245"/>
      <c r="Q1338" s="245"/>
      <c r="R1338" s="245"/>
      <c r="S1338" s="245"/>
      <c r="T1338" s="246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7" t="s">
        <v>170</v>
      </c>
      <c r="AU1338" s="247" t="s">
        <v>85</v>
      </c>
      <c r="AV1338" s="13" t="s">
        <v>83</v>
      </c>
      <c r="AW1338" s="13" t="s">
        <v>31</v>
      </c>
      <c r="AX1338" s="13" t="s">
        <v>75</v>
      </c>
      <c r="AY1338" s="247" t="s">
        <v>156</v>
      </c>
    </row>
    <row r="1339" s="13" customFormat="1">
      <c r="A1339" s="13"/>
      <c r="B1339" s="237"/>
      <c r="C1339" s="238"/>
      <c r="D1339" s="239" t="s">
        <v>170</v>
      </c>
      <c r="E1339" s="240" t="s">
        <v>1</v>
      </c>
      <c r="F1339" s="241" t="s">
        <v>173</v>
      </c>
      <c r="G1339" s="238"/>
      <c r="H1339" s="240" t="s">
        <v>1</v>
      </c>
      <c r="I1339" s="242"/>
      <c r="J1339" s="238"/>
      <c r="K1339" s="238"/>
      <c r="L1339" s="243"/>
      <c r="M1339" s="244"/>
      <c r="N1339" s="245"/>
      <c r="O1339" s="245"/>
      <c r="P1339" s="245"/>
      <c r="Q1339" s="245"/>
      <c r="R1339" s="245"/>
      <c r="S1339" s="245"/>
      <c r="T1339" s="246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7" t="s">
        <v>170</v>
      </c>
      <c r="AU1339" s="247" t="s">
        <v>85</v>
      </c>
      <c r="AV1339" s="13" t="s">
        <v>83</v>
      </c>
      <c r="AW1339" s="13" t="s">
        <v>31</v>
      </c>
      <c r="AX1339" s="13" t="s">
        <v>75</v>
      </c>
      <c r="AY1339" s="247" t="s">
        <v>156</v>
      </c>
    </row>
    <row r="1340" s="14" customFormat="1">
      <c r="A1340" s="14"/>
      <c r="B1340" s="248"/>
      <c r="C1340" s="249"/>
      <c r="D1340" s="239" t="s">
        <v>170</v>
      </c>
      <c r="E1340" s="250" t="s">
        <v>1</v>
      </c>
      <c r="F1340" s="251" t="s">
        <v>1123</v>
      </c>
      <c r="G1340" s="249"/>
      <c r="H1340" s="252">
        <v>112</v>
      </c>
      <c r="I1340" s="253"/>
      <c r="J1340" s="249"/>
      <c r="K1340" s="249"/>
      <c r="L1340" s="254"/>
      <c r="M1340" s="255"/>
      <c r="N1340" s="256"/>
      <c r="O1340" s="256"/>
      <c r="P1340" s="256"/>
      <c r="Q1340" s="256"/>
      <c r="R1340" s="256"/>
      <c r="S1340" s="256"/>
      <c r="T1340" s="257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58" t="s">
        <v>170</v>
      </c>
      <c r="AU1340" s="258" t="s">
        <v>85</v>
      </c>
      <c r="AV1340" s="14" t="s">
        <v>85</v>
      </c>
      <c r="AW1340" s="14" t="s">
        <v>31</v>
      </c>
      <c r="AX1340" s="14" t="s">
        <v>75</v>
      </c>
      <c r="AY1340" s="258" t="s">
        <v>156</v>
      </c>
    </row>
    <row r="1341" s="14" customFormat="1">
      <c r="A1341" s="14"/>
      <c r="B1341" s="248"/>
      <c r="C1341" s="249"/>
      <c r="D1341" s="239" t="s">
        <v>170</v>
      </c>
      <c r="E1341" s="250" t="s">
        <v>1</v>
      </c>
      <c r="F1341" s="251" t="s">
        <v>1171</v>
      </c>
      <c r="G1341" s="249"/>
      <c r="H1341" s="252">
        <v>11.5</v>
      </c>
      <c r="I1341" s="253"/>
      <c r="J1341" s="249"/>
      <c r="K1341" s="249"/>
      <c r="L1341" s="254"/>
      <c r="M1341" s="255"/>
      <c r="N1341" s="256"/>
      <c r="O1341" s="256"/>
      <c r="P1341" s="256"/>
      <c r="Q1341" s="256"/>
      <c r="R1341" s="256"/>
      <c r="S1341" s="256"/>
      <c r="T1341" s="257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58" t="s">
        <v>170</v>
      </c>
      <c r="AU1341" s="258" t="s">
        <v>85</v>
      </c>
      <c r="AV1341" s="14" t="s">
        <v>85</v>
      </c>
      <c r="AW1341" s="14" t="s">
        <v>31</v>
      </c>
      <c r="AX1341" s="14" t="s">
        <v>75</v>
      </c>
      <c r="AY1341" s="258" t="s">
        <v>156</v>
      </c>
    </row>
    <row r="1342" s="15" customFormat="1">
      <c r="A1342" s="15"/>
      <c r="B1342" s="259"/>
      <c r="C1342" s="260"/>
      <c r="D1342" s="239" t="s">
        <v>170</v>
      </c>
      <c r="E1342" s="261" t="s">
        <v>1</v>
      </c>
      <c r="F1342" s="262" t="s">
        <v>176</v>
      </c>
      <c r="G1342" s="260"/>
      <c r="H1342" s="263">
        <v>123.5</v>
      </c>
      <c r="I1342" s="264"/>
      <c r="J1342" s="260"/>
      <c r="K1342" s="260"/>
      <c r="L1342" s="265"/>
      <c r="M1342" s="266"/>
      <c r="N1342" s="267"/>
      <c r="O1342" s="267"/>
      <c r="P1342" s="267"/>
      <c r="Q1342" s="267"/>
      <c r="R1342" s="267"/>
      <c r="S1342" s="267"/>
      <c r="T1342" s="268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T1342" s="269" t="s">
        <v>170</v>
      </c>
      <c r="AU1342" s="269" t="s">
        <v>85</v>
      </c>
      <c r="AV1342" s="15" t="s">
        <v>165</v>
      </c>
      <c r="AW1342" s="15" t="s">
        <v>31</v>
      </c>
      <c r="AX1342" s="15" t="s">
        <v>83</v>
      </c>
      <c r="AY1342" s="269" t="s">
        <v>156</v>
      </c>
    </row>
    <row r="1343" s="2" customFormat="1" ht="26.4" customHeight="1">
      <c r="A1343" s="39"/>
      <c r="B1343" s="40"/>
      <c r="C1343" s="219" t="s">
        <v>1172</v>
      </c>
      <c r="D1343" s="219" t="s">
        <v>160</v>
      </c>
      <c r="E1343" s="220" t="s">
        <v>1173</v>
      </c>
      <c r="F1343" s="221" t="s">
        <v>1174</v>
      </c>
      <c r="G1343" s="222" t="s">
        <v>259</v>
      </c>
      <c r="H1343" s="223">
        <v>2.081</v>
      </c>
      <c r="I1343" s="224"/>
      <c r="J1343" s="225">
        <f>ROUND(I1343*H1343,2)</f>
        <v>0</v>
      </c>
      <c r="K1343" s="221" t="s">
        <v>164</v>
      </c>
      <c r="L1343" s="45"/>
      <c r="M1343" s="226" t="s">
        <v>1</v>
      </c>
      <c r="N1343" s="227" t="s">
        <v>40</v>
      </c>
      <c r="O1343" s="92"/>
      <c r="P1343" s="228">
        <f>O1343*H1343</f>
        <v>0</v>
      </c>
      <c r="Q1343" s="228">
        <v>0</v>
      </c>
      <c r="R1343" s="228">
        <f>Q1343*H1343</f>
        <v>0</v>
      </c>
      <c r="S1343" s="228">
        <v>0</v>
      </c>
      <c r="T1343" s="229">
        <f>S1343*H1343</f>
        <v>0</v>
      </c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R1343" s="230" t="s">
        <v>209</v>
      </c>
      <c r="AT1343" s="230" t="s">
        <v>160</v>
      </c>
      <c r="AU1343" s="230" t="s">
        <v>85</v>
      </c>
      <c r="AY1343" s="18" t="s">
        <v>156</v>
      </c>
      <c r="BE1343" s="231">
        <f>IF(N1343="základní",J1343,0)</f>
        <v>0</v>
      </c>
      <c r="BF1343" s="231">
        <f>IF(N1343="snížená",J1343,0)</f>
        <v>0</v>
      </c>
      <c r="BG1343" s="231">
        <f>IF(N1343="zákl. přenesená",J1343,0)</f>
        <v>0</v>
      </c>
      <c r="BH1343" s="231">
        <f>IF(N1343="sníž. přenesená",J1343,0)</f>
        <v>0</v>
      </c>
      <c r="BI1343" s="231">
        <f>IF(N1343="nulová",J1343,0)</f>
        <v>0</v>
      </c>
      <c r="BJ1343" s="18" t="s">
        <v>83</v>
      </c>
      <c r="BK1343" s="231">
        <f>ROUND(I1343*H1343,2)</f>
        <v>0</v>
      </c>
      <c r="BL1343" s="18" t="s">
        <v>209</v>
      </c>
      <c r="BM1343" s="230" t="s">
        <v>1175</v>
      </c>
    </row>
    <row r="1344" s="2" customFormat="1">
      <c r="A1344" s="39"/>
      <c r="B1344" s="40"/>
      <c r="C1344" s="41"/>
      <c r="D1344" s="232" t="s">
        <v>168</v>
      </c>
      <c r="E1344" s="41"/>
      <c r="F1344" s="233" t="s">
        <v>1176</v>
      </c>
      <c r="G1344" s="41"/>
      <c r="H1344" s="41"/>
      <c r="I1344" s="234"/>
      <c r="J1344" s="41"/>
      <c r="K1344" s="41"/>
      <c r="L1344" s="45"/>
      <c r="M1344" s="235"/>
      <c r="N1344" s="236"/>
      <c r="O1344" s="92"/>
      <c r="P1344" s="92"/>
      <c r="Q1344" s="92"/>
      <c r="R1344" s="92"/>
      <c r="S1344" s="92"/>
      <c r="T1344" s="93"/>
      <c r="U1344" s="39"/>
      <c r="V1344" s="39"/>
      <c r="W1344" s="39"/>
      <c r="X1344" s="39"/>
      <c r="Y1344" s="39"/>
      <c r="Z1344" s="39"/>
      <c r="AA1344" s="39"/>
      <c r="AB1344" s="39"/>
      <c r="AC1344" s="39"/>
      <c r="AD1344" s="39"/>
      <c r="AE1344" s="39"/>
      <c r="AT1344" s="18" t="s">
        <v>168</v>
      </c>
      <c r="AU1344" s="18" t="s">
        <v>85</v>
      </c>
    </row>
    <row r="1345" s="12" customFormat="1" ht="22.8" customHeight="1">
      <c r="A1345" s="12"/>
      <c r="B1345" s="203"/>
      <c r="C1345" s="204"/>
      <c r="D1345" s="205" t="s">
        <v>74</v>
      </c>
      <c r="E1345" s="217" t="s">
        <v>1177</v>
      </c>
      <c r="F1345" s="217" t="s">
        <v>1178</v>
      </c>
      <c r="G1345" s="204"/>
      <c r="H1345" s="204"/>
      <c r="I1345" s="207"/>
      <c r="J1345" s="218">
        <f>BK1345</f>
        <v>0</v>
      </c>
      <c r="K1345" s="204"/>
      <c r="L1345" s="209"/>
      <c r="M1345" s="210"/>
      <c r="N1345" s="211"/>
      <c r="O1345" s="211"/>
      <c r="P1345" s="212">
        <f>SUM(P1346:P1446)</f>
        <v>0</v>
      </c>
      <c r="Q1345" s="211"/>
      <c r="R1345" s="212">
        <f>SUM(R1346:R1446)</f>
        <v>2.0591550000000001</v>
      </c>
      <c r="S1345" s="211"/>
      <c r="T1345" s="213">
        <f>SUM(T1346:T1446)</f>
        <v>6.0400564400000007</v>
      </c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R1345" s="214" t="s">
        <v>85</v>
      </c>
      <c r="AT1345" s="215" t="s">
        <v>74</v>
      </c>
      <c r="AU1345" s="215" t="s">
        <v>83</v>
      </c>
      <c r="AY1345" s="214" t="s">
        <v>156</v>
      </c>
      <c r="BK1345" s="216">
        <f>SUM(BK1346:BK1446)</f>
        <v>0</v>
      </c>
    </row>
    <row r="1346" s="2" customFormat="1" ht="16.5" customHeight="1">
      <c r="A1346" s="39"/>
      <c r="B1346" s="40"/>
      <c r="C1346" s="219" t="s">
        <v>1179</v>
      </c>
      <c r="D1346" s="219" t="s">
        <v>160</v>
      </c>
      <c r="E1346" s="220" t="s">
        <v>1180</v>
      </c>
      <c r="F1346" s="221" t="s">
        <v>1181</v>
      </c>
      <c r="G1346" s="222" t="s">
        <v>358</v>
      </c>
      <c r="H1346" s="223">
        <v>18.5</v>
      </c>
      <c r="I1346" s="224"/>
      <c r="J1346" s="225">
        <f>ROUND(I1346*H1346,2)</f>
        <v>0</v>
      </c>
      <c r="K1346" s="221" t="s">
        <v>1</v>
      </c>
      <c r="L1346" s="45"/>
      <c r="M1346" s="226" t="s">
        <v>1</v>
      </c>
      <c r="N1346" s="227" t="s">
        <v>40</v>
      </c>
      <c r="O1346" s="92"/>
      <c r="P1346" s="228">
        <f>O1346*H1346</f>
        <v>0</v>
      </c>
      <c r="Q1346" s="228">
        <v>0</v>
      </c>
      <c r="R1346" s="228">
        <f>Q1346*H1346</f>
        <v>0</v>
      </c>
      <c r="S1346" s="228">
        <v>0.012070000000000001</v>
      </c>
      <c r="T1346" s="229">
        <f>S1346*H1346</f>
        <v>0.22329500000000002</v>
      </c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R1346" s="230" t="s">
        <v>209</v>
      </c>
      <c r="AT1346" s="230" t="s">
        <v>160</v>
      </c>
      <c r="AU1346" s="230" t="s">
        <v>85</v>
      </c>
      <c r="AY1346" s="18" t="s">
        <v>156</v>
      </c>
      <c r="BE1346" s="231">
        <f>IF(N1346="základní",J1346,0)</f>
        <v>0</v>
      </c>
      <c r="BF1346" s="231">
        <f>IF(N1346="snížená",J1346,0)</f>
        <v>0</v>
      </c>
      <c r="BG1346" s="231">
        <f>IF(N1346="zákl. přenesená",J1346,0)</f>
        <v>0</v>
      </c>
      <c r="BH1346" s="231">
        <f>IF(N1346="sníž. přenesená",J1346,0)</f>
        <v>0</v>
      </c>
      <c r="BI1346" s="231">
        <f>IF(N1346="nulová",J1346,0)</f>
        <v>0</v>
      </c>
      <c r="BJ1346" s="18" t="s">
        <v>83</v>
      </c>
      <c r="BK1346" s="231">
        <f>ROUND(I1346*H1346,2)</f>
        <v>0</v>
      </c>
      <c r="BL1346" s="18" t="s">
        <v>209</v>
      </c>
      <c r="BM1346" s="230" t="s">
        <v>1182</v>
      </c>
    </row>
    <row r="1347" s="13" customFormat="1">
      <c r="A1347" s="13"/>
      <c r="B1347" s="237"/>
      <c r="C1347" s="238"/>
      <c r="D1347" s="239" t="s">
        <v>170</v>
      </c>
      <c r="E1347" s="240" t="s">
        <v>1</v>
      </c>
      <c r="F1347" s="241" t="s">
        <v>171</v>
      </c>
      <c r="G1347" s="238"/>
      <c r="H1347" s="240" t="s">
        <v>1</v>
      </c>
      <c r="I1347" s="242"/>
      <c r="J1347" s="238"/>
      <c r="K1347" s="238"/>
      <c r="L1347" s="243"/>
      <c r="M1347" s="244"/>
      <c r="N1347" s="245"/>
      <c r="O1347" s="245"/>
      <c r="P1347" s="245"/>
      <c r="Q1347" s="245"/>
      <c r="R1347" s="245"/>
      <c r="S1347" s="245"/>
      <c r="T1347" s="246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47" t="s">
        <v>170</v>
      </c>
      <c r="AU1347" s="247" t="s">
        <v>85</v>
      </c>
      <c r="AV1347" s="13" t="s">
        <v>83</v>
      </c>
      <c r="AW1347" s="13" t="s">
        <v>31</v>
      </c>
      <c r="AX1347" s="13" t="s">
        <v>75</v>
      </c>
      <c r="AY1347" s="247" t="s">
        <v>156</v>
      </c>
    </row>
    <row r="1348" s="13" customFormat="1">
      <c r="A1348" s="13"/>
      <c r="B1348" s="237"/>
      <c r="C1348" s="238"/>
      <c r="D1348" s="239" t="s">
        <v>170</v>
      </c>
      <c r="E1348" s="240" t="s">
        <v>1</v>
      </c>
      <c r="F1348" s="241" t="s">
        <v>172</v>
      </c>
      <c r="G1348" s="238"/>
      <c r="H1348" s="240" t="s">
        <v>1</v>
      </c>
      <c r="I1348" s="242"/>
      <c r="J1348" s="238"/>
      <c r="K1348" s="238"/>
      <c r="L1348" s="243"/>
      <c r="M1348" s="244"/>
      <c r="N1348" s="245"/>
      <c r="O1348" s="245"/>
      <c r="P1348" s="245"/>
      <c r="Q1348" s="245"/>
      <c r="R1348" s="245"/>
      <c r="S1348" s="245"/>
      <c r="T1348" s="246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47" t="s">
        <v>170</v>
      </c>
      <c r="AU1348" s="247" t="s">
        <v>85</v>
      </c>
      <c r="AV1348" s="13" t="s">
        <v>83</v>
      </c>
      <c r="AW1348" s="13" t="s">
        <v>31</v>
      </c>
      <c r="AX1348" s="13" t="s">
        <v>75</v>
      </c>
      <c r="AY1348" s="247" t="s">
        <v>156</v>
      </c>
    </row>
    <row r="1349" s="13" customFormat="1">
      <c r="A1349" s="13"/>
      <c r="B1349" s="237"/>
      <c r="C1349" s="238"/>
      <c r="D1349" s="239" t="s">
        <v>170</v>
      </c>
      <c r="E1349" s="240" t="s">
        <v>1</v>
      </c>
      <c r="F1349" s="241" t="s">
        <v>173</v>
      </c>
      <c r="G1349" s="238"/>
      <c r="H1349" s="240" t="s">
        <v>1</v>
      </c>
      <c r="I1349" s="242"/>
      <c r="J1349" s="238"/>
      <c r="K1349" s="238"/>
      <c r="L1349" s="243"/>
      <c r="M1349" s="244"/>
      <c r="N1349" s="245"/>
      <c r="O1349" s="245"/>
      <c r="P1349" s="245"/>
      <c r="Q1349" s="245"/>
      <c r="R1349" s="245"/>
      <c r="S1349" s="245"/>
      <c r="T1349" s="246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47" t="s">
        <v>170</v>
      </c>
      <c r="AU1349" s="247" t="s">
        <v>85</v>
      </c>
      <c r="AV1349" s="13" t="s">
        <v>83</v>
      </c>
      <c r="AW1349" s="13" t="s">
        <v>31</v>
      </c>
      <c r="AX1349" s="13" t="s">
        <v>75</v>
      </c>
      <c r="AY1349" s="247" t="s">
        <v>156</v>
      </c>
    </row>
    <row r="1350" s="14" customFormat="1">
      <c r="A1350" s="14"/>
      <c r="B1350" s="248"/>
      <c r="C1350" s="249"/>
      <c r="D1350" s="239" t="s">
        <v>170</v>
      </c>
      <c r="E1350" s="250" t="s">
        <v>1</v>
      </c>
      <c r="F1350" s="251" t="s">
        <v>1183</v>
      </c>
      <c r="G1350" s="249"/>
      <c r="H1350" s="252">
        <v>9.25</v>
      </c>
      <c r="I1350" s="253"/>
      <c r="J1350" s="249"/>
      <c r="K1350" s="249"/>
      <c r="L1350" s="254"/>
      <c r="M1350" s="255"/>
      <c r="N1350" s="256"/>
      <c r="O1350" s="256"/>
      <c r="P1350" s="256"/>
      <c r="Q1350" s="256"/>
      <c r="R1350" s="256"/>
      <c r="S1350" s="256"/>
      <c r="T1350" s="257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58" t="s">
        <v>170</v>
      </c>
      <c r="AU1350" s="258" t="s">
        <v>85</v>
      </c>
      <c r="AV1350" s="14" t="s">
        <v>85</v>
      </c>
      <c r="AW1350" s="14" t="s">
        <v>31</v>
      </c>
      <c r="AX1350" s="14" t="s">
        <v>75</v>
      </c>
      <c r="AY1350" s="258" t="s">
        <v>156</v>
      </c>
    </row>
    <row r="1351" s="14" customFormat="1">
      <c r="A1351" s="14"/>
      <c r="B1351" s="248"/>
      <c r="C1351" s="249"/>
      <c r="D1351" s="239" t="s">
        <v>170</v>
      </c>
      <c r="E1351" s="250" t="s">
        <v>1</v>
      </c>
      <c r="F1351" s="251" t="s">
        <v>1184</v>
      </c>
      <c r="G1351" s="249"/>
      <c r="H1351" s="252">
        <v>9.25</v>
      </c>
      <c r="I1351" s="253"/>
      <c r="J1351" s="249"/>
      <c r="K1351" s="249"/>
      <c r="L1351" s="254"/>
      <c r="M1351" s="255"/>
      <c r="N1351" s="256"/>
      <c r="O1351" s="256"/>
      <c r="P1351" s="256"/>
      <c r="Q1351" s="256"/>
      <c r="R1351" s="256"/>
      <c r="S1351" s="256"/>
      <c r="T1351" s="257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8" t="s">
        <v>170</v>
      </c>
      <c r="AU1351" s="258" t="s">
        <v>85</v>
      </c>
      <c r="AV1351" s="14" t="s">
        <v>85</v>
      </c>
      <c r="AW1351" s="14" t="s">
        <v>31</v>
      </c>
      <c r="AX1351" s="14" t="s">
        <v>75</v>
      </c>
      <c r="AY1351" s="258" t="s">
        <v>156</v>
      </c>
    </row>
    <row r="1352" s="15" customFormat="1">
      <c r="A1352" s="15"/>
      <c r="B1352" s="259"/>
      <c r="C1352" s="260"/>
      <c r="D1352" s="239" t="s">
        <v>170</v>
      </c>
      <c r="E1352" s="261" t="s">
        <v>1</v>
      </c>
      <c r="F1352" s="262" t="s">
        <v>176</v>
      </c>
      <c r="G1352" s="260"/>
      <c r="H1352" s="263">
        <v>18.5</v>
      </c>
      <c r="I1352" s="264"/>
      <c r="J1352" s="260"/>
      <c r="K1352" s="260"/>
      <c r="L1352" s="265"/>
      <c r="M1352" s="266"/>
      <c r="N1352" s="267"/>
      <c r="O1352" s="267"/>
      <c r="P1352" s="267"/>
      <c r="Q1352" s="267"/>
      <c r="R1352" s="267"/>
      <c r="S1352" s="267"/>
      <c r="T1352" s="268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T1352" s="269" t="s">
        <v>170</v>
      </c>
      <c r="AU1352" s="269" t="s">
        <v>85</v>
      </c>
      <c r="AV1352" s="15" t="s">
        <v>165</v>
      </c>
      <c r="AW1352" s="15" t="s">
        <v>31</v>
      </c>
      <c r="AX1352" s="15" t="s">
        <v>83</v>
      </c>
      <c r="AY1352" s="269" t="s">
        <v>156</v>
      </c>
    </row>
    <row r="1353" s="2" customFormat="1" ht="26.4" customHeight="1">
      <c r="A1353" s="39"/>
      <c r="B1353" s="40"/>
      <c r="C1353" s="219" t="s">
        <v>1185</v>
      </c>
      <c r="D1353" s="219" t="s">
        <v>160</v>
      </c>
      <c r="E1353" s="220" t="s">
        <v>1186</v>
      </c>
      <c r="F1353" s="221" t="s">
        <v>1187</v>
      </c>
      <c r="G1353" s="222" t="s">
        <v>163</v>
      </c>
      <c r="H1353" s="223">
        <v>282.30000000000001</v>
      </c>
      <c r="I1353" s="224"/>
      <c r="J1353" s="225">
        <f>ROUND(I1353*H1353,2)</f>
        <v>0</v>
      </c>
      <c r="K1353" s="221" t="s">
        <v>1</v>
      </c>
      <c r="L1353" s="45"/>
      <c r="M1353" s="226" t="s">
        <v>1</v>
      </c>
      <c r="N1353" s="227" t="s">
        <v>40</v>
      </c>
      <c r="O1353" s="92"/>
      <c r="P1353" s="228">
        <f>O1353*H1353</f>
        <v>0</v>
      </c>
      <c r="Q1353" s="228">
        <v>0</v>
      </c>
      <c r="R1353" s="228">
        <f>Q1353*H1353</f>
        <v>0</v>
      </c>
      <c r="S1353" s="228">
        <v>0.0080000000000000002</v>
      </c>
      <c r="T1353" s="229">
        <f>S1353*H1353</f>
        <v>2.2584</v>
      </c>
      <c r="U1353" s="39"/>
      <c r="V1353" s="39"/>
      <c r="W1353" s="39"/>
      <c r="X1353" s="39"/>
      <c r="Y1353" s="39"/>
      <c r="Z1353" s="39"/>
      <c r="AA1353" s="39"/>
      <c r="AB1353" s="39"/>
      <c r="AC1353" s="39"/>
      <c r="AD1353" s="39"/>
      <c r="AE1353" s="39"/>
      <c r="AR1353" s="230" t="s">
        <v>209</v>
      </c>
      <c r="AT1353" s="230" t="s">
        <v>160</v>
      </c>
      <c r="AU1353" s="230" t="s">
        <v>85</v>
      </c>
      <c r="AY1353" s="18" t="s">
        <v>156</v>
      </c>
      <c r="BE1353" s="231">
        <f>IF(N1353="základní",J1353,0)</f>
        <v>0</v>
      </c>
      <c r="BF1353" s="231">
        <f>IF(N1353="snížená",J1353,0)</f>
        <v>0</v>
      </c>
      <c r="BG1353" s="231">
        <f>IF(N1353="zákl. přenesená",J1353,0)</f>
        <v>0</v>
      </c>
      <c r="BH1353" s="231">
        <f>IF(N1353="sníž. přenesená",J1353,0)</f>
        <v>0</v>
      </c>
      <c r="BI1353" s="231">
        <f>IF(N1353="nulová",J1353,0)</f>
        <v>0</v>
      </c>
      <c r="BJ1353" s="18" t="s">
        <v>83</v>
      </c>
      <c r="BK1353" s="231">
        <f>ROUND(I1353*H1353,2)</f>
        <v>0</v>
      </c>
      <c r="BL1353" s="18" t="s">
        <v>209</v>
      </c>
      <c r="BM1353" s="230" t="s">
        <v>1188</v>
      </c>
    </row>
    <row r="1354" s="13" customFormat="1">
      <c r="A1354" s="13"/>
      <c r="B1354" s="237"/>
      <c r="C1354" s="238"/>
      <c r="D1354" s="239" t="s">
        <v>170</v>
      </c>
      <c r="E1354" s="240" t="s">
        <v>1</v>
      </c>
      <c r="F1354" s="241" t="s">
        <v>171</v>
      </c>
      <c r="G1354" s="238"/>
      <c r="H1354" s="240" t="s">
        <v>1</v>
      </c>
      <c r="I1354" s="242"/>
      <c r="J1354" s="238"/>
      <c r="K1354" s="238"/>
      <c r="L1354" s="243"/>
      <c r="M1354" s="244"/>
      <c r="N1354" s="245"/>
      <c r="O1354" s="245"/>
      <c r="P1354" s="245"/>
      <c r="Q1354" s="245"/>
      <c r="R1354" s="245"/>
      <c r="S1354" s="245"/>
      <c r="T1354" s="246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7" t="s">
        <v>170</v>
      </c>
      <c r="AU1354" s="247" t="s">
        <v>85</v>
      </c>
      <c r="AV1354" s="13" t="s">
        <v>83</v>
      </c>
      <c r="AW1354" s="13" t="s">
        <v>31</v>
      </c>
      <c r="AX1354" s="13" t="s">
        <v>75</v>
      </c>
      <c r="AY1354" s="247" t="s">
        <v>156</v>
      </c>
    </row>
    <row r="1355" s="13" customFormat="1">
      <c r="A1355" s="13"/>
      <c r="B1355" s="237"/>
      <c r="C1355" s="238"/>
      <c r="D1355" s="239" t="s">
        <v>170</v>
      </c>
      <c r="E1355" s="240" t="s">
        <v>1</v>
      </c>
      <c r="F1355" s="241" t="s">
        <v>172</v>
      </c>
      <c r="G1355" s="238"/>
      <c r="H1355" s="240" t="s">
        <v>1</v>
      </c>
      <c r="I1355" s="242"/>
      <c r="J1355" s="238"/>
      <c r="K1355" s="238"/>
      <c r="L1355" s="243"/>
      <c r="M1355" s="244"/>
      <c r="N1355" s="245"/>
      <c r="O1355" s="245"/>
      <c r="P1355" s="245"/>
      <c r="Q1355" s="245"/>
      <c r="R1355" s="245"/>
      <c r="S1355" s="245"/>
      <c r="T1355" s="246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47" t="s">
        <v>170</v>
      </c>
      <c r="AU1355" s="247" t="s">
        <v>85</v>
      </c>
      <c r="AV1355" s="13" t="s">
        <v>83</v>
      </c>
      <c r="AW1355" s="13" t="s">
        <v>31</v>
      </c>
      <c r="AX1355" s="13" t="s">
        <v>75</v>
      </c>
      <c r="AY1355" s="247" t="s">
        <v>156</v>
      </c>
    </row>
    <row r="1356" s="13" customFormat="1">
      <c r="A1356" s="13"/>
      <c r="B1356" s="237"/>
      <c r="C1356" s="238"/>
      <c r="D1356" s="239" t="s">
        <v>170</v>
      </c>
      <c r="E1356" s="240" t="s">
        <v>1</v>
      </c>
      <c r="F1356" s="241" t="s">
        <v>173</v>
      </c>
      <c r="G1356" s="238"/>
      <c r="H1356" s="240" t="s">
        <v>1</v>
      </c>
      <c r="I1356" s="242"/>
      <c r="J1356" s="238"/>
      <c r="K1356" s="238"/>
      <c r="L1356" s="243"/>
      <c r="M1356" s="244"/>
      <c r="N1356" s="245"/>
      <c r="O1356" s="245"/>
      <c r="P1356" s="245"/>
      <c r="Q1356" s="245"/>
      <c r="R1356" s="245"/>
      <c r="S1356" s="245"/>
      <c r="T1356" s="246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7" t="s">
        <v>170</v>
      </c>
      <c r="AU1356" s="247" t="s">
        <v>85</v>
      </c>
      <c r="AV1356" s="13" t="s">
        <v>83</v>
      </c>
      <c r="AW1356" s="13" t="s">
        <v>31</v>
      </c>
      <c r="AX1356" s="13" t="s">
        <v>75</v>
      </c>
      <c r="AY1356" s="247" t="s">
        <v>156</v>
      </c>
    </row>
    <row r="1357" s="14" customFormat="1">
      <c r="A1357" s="14"/>
      <c r="B1357" s="248"/>
      <c r="C1357" s="249"/>
      <c r="D1357" s="239" t="s">
        <v>170</v>
      </c>
      <c r="E1357" s="250" t="s">
        <v>1</v>
      </c>
      <c r="F1357" s="251" t="s">
        <v>1189</v>
      </c>
      <c r="G1357" s="249"/>
      <c r="H1357" s="252">
        <v>158.5</v>
      </c>
      <c r="I1357" s="253"/>
      <c r="J1357" s="249"/>
      <c r="K1357" s="249"/>
      <c r="L1357" s="254"/>
      <c r="M1357" s="255"/>
      <c r="N1357" s="256"/>
      <c r="O1357" s="256"/>
      <c r="P1357" s="256"/>
      <c r="Q1357" s="256"/>
      <c r="R1357" s="256"/>
      <c r="S1357" s="256"/>
      <c r="T1357" s="257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58" t="s">
        <v>170</v>
      </c>
      <c r="AU1357" s="258" t="s">
        <v>85</v>
      </c>
      <c r="AV1357" s="14" t="s">
        <v>85</v>
      </c>
      <c r="AW1357" s="14" t="s">
        <v>31</v>
      </c>
      <c r="AX1357" s="14" t="s">
        <v>75</v>
      </c>
      <c r="AY1357" s="258" t="s">
        <v>156</v>
      </c>
    </row>
    <row r="1358" s="14" customFormat="1">
      <c r="A1358" s="14"/>
      <c r="B1358" s="248"/>
      <c r="C1358" s="249"/>
      <c r="D1358" s="239" t="s">
        <v>170</v>
      </c>
      <c r="E1358" s="250" t="s">
        <v>1</v>
      </c>
      <c r="F1358" s="251" t="s">
        <v>1190</v>
      </c>
      <c r="G1358" s="249"/>
      <c r="H1358" s="252">
        <v>123.8</v>
      </c>
      <c r="I1358" s="253"/>
      <c r="J1358" s="249"/>
      <c r="K1358" s="249"/>
      <c r="L1358" s="254"/>
      <c r="M1358" s="255"/>
      <c r="N1358" s="256"/>
      <c r="O1358" s="256"/>
      <c r="P1358" s="256"/>
      <c r="Q1358" s="256"/>
      <c r="R1358" s="256"/>
      <c r="S1358" s="256"/>
      <c r="T1358" s="257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58" t="s">
        <v>170</v>
      </c>
      <c r="AU1358" s="258" t="s">
        <v>85</v>
      </c>
      <c r="AV1358" s="14" t="s">
        <v>85</v>
      </c>
      <c r="AW1358" s="14" t="s">
        <v>31</v>
      </c>
      <c r="AX1358" s="14" t="s">
        <v>75</v>
      </c>
      <c r="AY1358" s="258" t="s">
        <v>156</v>
      </c>
    </row>
    <row r="1359" s="15" customFormat="1">
      <c r="A1359" s="15"/>
      <c r="B1359" s="259"/>
      <c r="C1359" s="260"/>
      <c r="D1359" s="239" t="s">
        <v>170</v>
      </c>
      <c r="E1359" s="261" t="s">
        <v>1</v>
      </c>
      <c r="F1359" s="262" t="s">
        <v>176</v>
      </c>
      <c r="G1359" s="260"/>
      <c r="H1359" s="263">
        <v>282.30000000000001</v>
      </c>
      <c r="I1359" s="264"/>
      <c r="J1359" s="260"/>
      <c r="K1359" s="260"/>
      <c r="L1359" s="265"/>
      <c r="M1359" s="266"/>
      <c r="N1359" s="267"/>
      <c r="O1359" s="267"/>
      <c r="P1359" s="267"/>
      <c r="Q1359" s="267"/>
      <c r="R1359" s="267"/>
      <c r="S1359" s="267"/>
      <c r="T1359" s="268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T1359" s="269" t="s">
        <v>170</v>
      </c>
      <c r="AU1359" s="269" t="s">
        <v>85</v>
      </c>
      <c r="AV1359" s="15" t="s">
        <v>165</v>
      </c>
      <c r="AW1359" s="15" t="s">
        <v>31</v>
      </c>
      <c r="AX1359" s="15" t="s">
        <v>83</v>
      </c>
      <c r="AY1359" s="269" t="s">
        <v>156</v>
      </c>
    </row>
    <row r="1360" s="2" customFormat="1" ht="36" customHeight="1">
      <c r="A1360" s="39"/>
      <c r="B1360" s="40"/>
      <c r="C1360" s="219" t="s">
        <v>1191</v>
      </c>
      <c r="D1360" s="219" t="s">
        <v>160</v>
      </c>
      <c r="E1360" s="220" t="s">
        <v>1192</v>
      </c>
      <c r="F1360" s="221" t="s">
        <v>1193</v>
      </c>
      <c r="G1360" s="222" t="s">
        <v>712</v>
      </c>
      <c r="H1360" s="223">
        <v>37.5</v>
      </c>
      <c r="I1360" s="224"/>
      <c r="J1360" s="225">
        <f>ROUND(I1360*H1360,2)</f>
        <v>0</v>
      </c>
      <c r="K1360" s="221" t="s">
        <v>1194</v>
      </c>
      <c r="L1360" s="45"/>
      <c r="M1360" s="226" t="s">
        <v>1</v>
      </c>
      <c r="N1360" s="227" t="s">
        <v>40</v>
      </c>
      <c r="O1360" s="92"/>
      <c r="P1360" s="228">
        <f>O1360*H1360</f>
        <v>0</v>
      </c>
      <c r="Q1360" s="228">
        <v>0</v>
      </c>
      <c r="R1360" s="228">
        <f>Q1360*H1360</f>
        <v>0</v>
      </c>
      <c r="S1360" s="228">
        <v>0.0050000000000000001</v>
      </c>
      <c r="T1360" s="229">
        <f>S1360*H1360</f>
        <v>0.1875</v>
      </c>
      <c r="U1360" s="39"/>
      <c r="V1360" s="39"/>
      <c r="W1360" s="39"/>
      <c r="X1360" s="39"/>
      <c r="Y1360" s="39"/>
      <c r="Z1360" s="39"/>
      <c r="AA1360" s="39"/>
      <c r="AB1360" s="39"/>
      <c r="AC1360" s="39"/>
      <c r="AD1360" s="39"/>
      <c r="AE1360" s="39"/>
      <c r="AR1360" s="230" t="s">
        <v>209</v>
      </c>
      <c r="AT1360" s="230" t="s">
        <v>160</v>
      </c>
      <c r="AU1360" s="230" t="s">
        <v>85</v>
      </c>
      <c r="AY1360" s="18" t="s">
        <v>156</v>
      </c>
      <c r="BE1360" s="231">
        <f>IF(N1360="základní",J1360,0)</f>
        <v>0</v>
      </c>
      <c r="BF1360" s="231">
        <f>IF(N1360="snížená",J1360,0)</f>
        <v>0</v>
      </c>
      <c r="BG1360" s="231">
        <f>IF(N1360="zákl. přenesená",J1360,0)</f>
        <v>0</v>
      </c>
      <c r="BH1360" s="231">
        <f>IF(N1360="sníž. přenesená",J1360,0)</f>
        <v>0</v>
      </c>
      <c r="BI1360" s="231">
        <f>IF(N1360="nulová",J1360,0)</f>
        <v>0</v>
      </c>
      <c r="BJ1360" s="18" t="s">
        <v>83</v>
      </c>
      <c r="BK1360" s="231">
        <f>ROUND(I1360*H1360,2)</f>
        <v>0</v>
      </c>
      <c r="BL1360" s="18" t="s">
        <v>209</v>
      </c>
      <c r="BM1360" s="230" t="s">
        <v>1195</v>
      </c>
    </row>
    <row r="1361" s="2" customFormat="1">
      <c r="A1361" s="39"/>
      <c r="B1361" s="40"/>
      <c r="C1361" s="41"/>
      <c r="D1361" s="232" t="s">
        <v>168</v>
      </c>
      <c r="E1361" s="41"/>
      <c r="F1361" s="233" t="s">
        <v>1196</v>
      </c>
      <c r="G1361" s="41"/>
      <c r="H1361" s="41"/>
      <c r="I1361" s="234"/>
      <c r="J1361" s="41"/>
      <c r="K1361" s="41"/>
      <c r="L1361" s="45"/>
      <c r="M1361" s="235"/>
      <c r="N1361" s="236"/>
      <c r="O1361" s="92"/>
      <c r="P1361" s="92"/>
      <c r="Q1361" s="92"/>
      <c r="R1361" s="92"/>
      <c r="S1361" s="92"/>
      <c r="T1361" s="93"/>
      <c r="U1361" s="39"/>
      <c r="V1361" s="39"/>
      <c r="W1361" s="39"/>
      <c r="X1361" s="39"/>
      <c r="Y1361" s="39"/>
      <c r="Z1361" s="39"/>
      <c r="AA1361" s="39"/>
      <c r="AB1361" s="39"/>
      <c r="AC1361" s="39"/>
      <c r="AD1361" s="39"/>
      <c r="AE1361" s="39"/>
      <c r="AT1361" s="18" t="s">
        <v>168</v>
      </c>
      <c r="AU1361" s="18" t="s">
        <v>85</v>
      </c>
    </row>
    <row r="1362" s="13" customFormat="1">
      <c r="A1362" s="13"/>
      <c r="B1362" s="237"/>
      <c r="C1362" s="238"/>
      <c r="D1362" s="239" t="s">
        <v>170</v>
      </c>
      <c r="E1362" s="240" t="s">
        <v>1</v>
      </c>
      <c r="F1362" s="241" t="s">
        <v>171</v>
      </c>
      <c r="G1362" s="238"/>
      <c r="H1362" s="240" t="s">
        <v>1</v>
      </c>
      <c r="I1362" s="242"/>
      <c r="J1362" s="238"/>
      <c r="K1362" s="238"/>
      <c r="L1362" s="243"/>
      <c r="M1362" s="244"/>
      <c r="N1362" s="245"/>
      <c r="O1362" s="245"/>
      <c r="P1362" s="245"/>
      <c r="Q1362" s="245"/>
      <c r="R1362" s="245"/>
      <c r="S1362" s="245"/>
      <c r="T1362" s="246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7" t="s">
        <v>170</v>
      </c>
      <c r="AU1362" s="247" t="s">
        <v>85</v>
      </c>
      <c r="AV1362" s="13" t="s">
        <v>83</v>
      </c>
      <c r="AW1362" s="13" t="s">
        <v>31</v>
      </c>
      <c r="AX1362" s="13" t="s">
        <v>75</v>
      </c>
      <c r="AY1362" s="247" t="s">
        <v>156</v>
      </c>
    </row>
    <row r="1363" s="13" customFormat="1">
      <c r="A1363" s="13"/>
      <c r="B1363" s="237"/>
      <c r="C1363" s="238"/>
      <c r="D1363" s="239" t="s">
        <v>170</v>
      </c>
      <c r="E1363" s="240" t="s">
        <v>1</v>
      </c>
      <c r="F1363" s="241" t="s">
        <v>172</v>
      </c>
      <c r="G1363" s="238"/>
      <c r="H1363" s="240" t="s">
        <v>1</v>
      </c>
      <c r="I1363" s="242"/>
      <c r="J1363" s="238"/>
      <c r="K1363" s="238"/>
      <c r="L1363" s="243"/>
      <c r="M1363" s="244"/>
      <c r="N1363" s="245"/>
      <c r="O1363" s="245"/>
      <c r="P1363" s="245"/>
      <c r="Q1363" s="245"/>
      <c r="R1363" s="245"/>
      <c r="S1363" s="245"/>
      <c r="T1363" s="246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7" t="s">
        <v>170</v>
      </c>
      <c r="AU1363" s="247" t="s">
        <v>85</v>
      </c>
      <c r="AV1363" s="13" t="s">
        <v>83</v>
      </c>
      <c r="AW1363" s="13" t="s">
        <v>31</v>
      </c>
      <c r="AX1363" s="13" t="s">
        <v>75</v>
      </c>
      <c r="AY1363" s="247" t="s">
        <v>156</v>
      </c>
    </row>
    <row r="1364" s="13" customFormat="1">
      <c r="A1364" s="13"/>
      <c r="B1364" s="237"/>
      <c r="C1364" s="238"/>
      <c r="D1364" s="239" t="s">
        <v>170</v>
      </c>
      <c r="E1364" s="240" t="s">
        <v>1</v>
      </c>
      <c r="F1364" s="241" t="s">
        <v>173</v>
      </c>
      <c r="G1364" s="238"/>
      <c r="H1364" s="240" t="s">
        <v>1</v>
      </c>
      <c r="I1364" s="242"/>
      <c r="J1364" s="238"/>
      <c r="K1364" s="238"/>
      <c r="L1364" s="243"/>
      <c r="M1364" s="244"/>
      <c r="N1364" s="245"/>
      <c r="O1364" s="245"/>
      <c r="P1364" s="245"/>
      <c r="Q1364" s="245"/>
      <c r="R1364" s="245"/>
      <c r="S1364" s="245"/>
      <c r="T1364" s="246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7" t="s">
        <v>170</v>
      </c>
      <c r="AU1364" s="247" t="s">
        <v>85</v>
      </c>
      <c r="AV1364" s="13" t="s">
        <v>83</v>
      </c>
      <c r="AW1364" s="13" t="s">
        <v>31</v>
      </c>
      <c r="AX1364" s="13" t="s">
        <v>75</v>
      </c>
      <c r="AY1364" s="247" t="s">
        <v>156</v>
      </c>
    </row>
    <row r="1365" s="14" customFormat="1">
      <c r="A1365" s="14"/>
      <c r="B1365" s="248"/>
      <c r="C1365" s="249"/>
      <c r="D1365" s="239" t="s">
        <v>170</v>
      </c>
      <c r="E1365" s="250" t="s">
        <v>1</v>
      </c>
      <c r="F1365" s="251" t="s">
        <v>1087</v>
      </c>
      <c r="G1365" s="249"/>
      <c r="H1365" s="252">
        <v>19.5</v>
      </c>
      <c r="I1365" s="253"/>
      <c r="J1365" s="249"/>
      <c r="K1365" s="249"/>
      <c r="L1365" s="254"/>
      <c r="M1365" s="255"/>
      <c r="N1365" s="256"/>
      <c r="O1365" s="256"/>
      <c r="P1365" s="256"/>
      <c r="Q1365" s="256"/>
      <c r="R1365" s="256"/>
      <c r="S1365" s="256"/>
      <c r="T1365" s="257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58" t="s">
        <v>170</v>
      </c>
      <c r="AU1365" s="258" t="s">
        <v>85</v>
      </c>
      <c r="AV1365" s="14" t="s">
        <v>85</v>
      </c>
      <c r="AW1365" s="14" t="s">
        <v>31</v>
      </c>
      <c r="AX1365" s="14" t="s">
        <v>75</v>
      </c>
      <c r="AY1365" s="258" t="s">
        <v>156</v>
      </c>
    </row>
    <row r="1366" s="14" customFormat="1">
      <c r="A1366" s="14"/>
      <c r="B1366" s="248"/>
      <c r="C1366" s="249"/>
      <c r="D1366" s="239" t="s">
        <v>170</v>
      </c>
      <c r="E1366" s="250" t="s">
        <v>1</v>
      </c>
      <c r="F1366" s="251" t="s">
        <v>1197</v>
      </c>
      <c r="G1366" s="249"/>
      <c r="H1366" s="252">
        <v>4.5</v>
      </c>
      <c r="I1366" s="253"/>
      <c r="J1366" s="249"/>
      <c r="K1366" s="249"/>
      <c r="L1366" s="254"/>
      <c r="M1366" s="255"/>
      <c r="N1366" s="256"/>
      <c r="O1366" s="256"/>
      <c r="P1366" s="256"/>
      <c r="Q1366" s="256"/>
      <c r="R1366" s="256"/>
      <c r="S1366" s="256"/>
      <c r="T1366" s="257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58" t="s">
        <v>170</v>
      </c>
      <c r="AU1366" s="258" t="s">
        <v>85</v>
      </c>
      <c r="AV1366" s="14" t="s">
        <v>85</v>
      </c>
      <c r="AW1366" s="14" t="s">
        <v>31</v>
      </c>
      <c r="AX1366" s="14" t="s">
        <v>75</v>
      </c>
      <c r="AY1366" s="258" t="s">
        <v>156</v>
      </c>
    </row>
    <row r="1367" s="14" customFormat="1">
      <c r="A1367" s="14"/>
      <c r="B1367" s="248"/>
      <c r="C1367" s="249"/>
      <c r="D1367" s="239" t="s">
        <v>170</v>
      </c>
      <c r="E1367" s="250" t="s">
        <v>1</v>
      </c>
      <c r="F1367" s="251" t="s">
        <v>1198</v>
      </c>
      <c r="G1367" s="249"/>
      <c r="H1367" s="252">
        <v>4.5</v>
      </c>
      <c r="I1367" s="253"/>
      <c r="J1367" s="249"/>
      <c r="K1367" s="249"/>
      <c r="L1367" s="254"/>
      <c r="M1367" s="255"/>
      <c r="N1367" s="256"/>
      <c r="O1367" s="256"/>
      <c r="P1367" s="256"/>
      <c r="Q1367" s="256"/>
      <c r="R1367" s="256"/>
      <c r="S1367" s="256"/>
      <c r="T1367" s="257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58" t="s">
        <v>170</v>
      </c>
      <c r="AU1367" s="258" t="s">
        <v>85</v>
      </c>
      <c r="AV1367" s="14" t="s">
        <v>85</v>
      </c>
      <c r="AW1367" s="14" t="s">
        <v>31</v>
      </c>
      <c r="AX1367" s="14" t="s">
        <v>75</v>
      </c>
      <c r="AY1367" s="258" t="s">
        <v>156</v>
      </c>
    </row>
    <row r="1368" s="14" customFormat="1">
      <c r="A1368" s="14"/>
      <c r="B1368" s="248"/>
      <c r="C1368" s="249"/>
      <c r="D1368" s="239" t="s">
        <v>170</v>
      </c>
      <c r="E1368" s="250" t="s">
        <v>1</v>
      </c>
      <c r="F1368" s="251" t="s">
        <v>1199</v>
      </c>
      <c r="G1368" s="249"/>
      <c r="H1368" s="252">
        <v>7.5</v>
      </c>
      <c r="I1368" s="253"/>
      <c r="J1368" s="249"/>
      <c r="K1368" s="249"/>
      <c r="L1368" s="254"/>
      <c r="M1368" s="255"/>
      <c r="N1368" s="256"/>
      <c r="O1368" s="256"/>
      <c r="P1368" s="256"/>
      <c r="Q1368" s="256"/>
      <c r="R1368" s="256"/>
      <c r="S1368" s="256"/>
      <c r="T1368" s="257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58" t="s">
        <v>170</v>
      </c>
      <c r="AU1368" s="258" t="s">
        <v>85</v>
      </c>
      <c r="AV1368" s="14" t="s">
        <v>85</v>
      </c>
      <c r="AW1368" s="14" t="s">
        <v>31</v>
      </c>
      <c r="AX1368" s="14" t="s">
        <v>75</v>
      </c>
      <c r="AY1368" s="258" t="s">
        <v>156</v>
      </c>
    </row>
    <row r="1369" s="14" customFormat="1">
      <c r="A1369" s="14"/>
      <c r="B1369" s="248"/>
      <c r="C1369" s="249"/>
      <c r="D1369" s="239" t="s">
        <v>170</v>
      </c>
      <c r="E1369" s="250" t="s">
        <v>1</v>
      </c>
      <c r="F1369" s="251" t="s">
        <v>1091</v>
      </c>
      <c r="G1369" s="249"/>
      <c r="H1369" s="252">
        <v>1.5</v>
      </c>
      <c r="I1369" s="253"/>
      <c r="J1369" s="249"/>
      <c r="K1369" s="249"/>
      <c r="L1369" s="254"/>
      <c r="M1369" s="255"/>
      <c r="N1369" s="256"/>
      <c r="O1369" s="256"/>
      <c r="P1369" s="256"/>
      <c r="Q1369" s="256"/>
      <c r="R1369" s="256"/>
      <c r="S1369" s="256"/>
      <c r="T1369" s="257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58" t="s">
        <v>170</v>
      </c>
      <c r="AU1369" s="258" t="s">
        <v>85</v>
      </c>
      <c r="AV1369" s="14" t="s">
        <v>85</v>
      </c>
      <c r="AW1369" s="14" t="s">
        <v>31</v>
      </c>
      <c r="AX1369" s="14" t="s">
        <v>75</v>
      </c>
      <c r="AY1369" s="258" t="s">
        <v>156</v>
      </c>
    </row>
    <row r="1370" s="15" customFormat="1">
      <c r="A1370" s="15"/>
      <c r="B1370" s="259"/>
      <c r="C1370" s="260"/>
      <c r="D1370" s="239" t="s">
        <v>170</v>
      </c>
      <c r="E1370" s="261" t="s">
        <v>1</v>
      </c>
      <c r="F1370" s="262" t="s">
        <v>176</v>
      </c>
      <c r="G1370" s="260"/>
      <c r="H1370" s="263">
        <v>37.5</v>
      </c>
      <c r="I1370" s="264"/>
      <c r="J1370" s="260"/>
      <c r="K1370" s="260"/>
      <c r="L1370" s="265"/>
      <c r="M1370" s="266"/>
      <c r="N1370" s="267"/>
      <c r="O1370" s="267"/>
      <c r="P1370" s="267"/>
      <c r="Q1370" s="267"/>
      <c r="R1370" s="267"/>
      <c r="S1370" s="267"/>
      <c r="T1370" s="268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T1370" s="269" t="s">
        <v>170</v>
      </c>
      <c r="AU1370" s="269" t="s">
        <v>85</v>
      </c>
      <c r="AV1370" s="15" t="s">
        <v>165</v>
      </c>
      <c r="AW1370" s="15" t="s">
        <v>31</v>
      </c>
      <c r="AX1370" s="15" t="s">
        <v>83</v>
      </c>
      <c r="AY1370" s="269" t="s">
        <v>156</v>
      </c>
    </row>
    <row r="1371" s="2" customFormat="1" ht="36" customHeight="1">
      <c r="A1371" s="39"/>
      <c r="B1371" s="40"/>
      <c r="C1371" s="219" t="s">
        <v>1200</v>
      </c>
      <c r="D1371" s="219" t="s">
        <v>160</v>
      </c>
      <c r="E1371" s="220" t="s">
        <v>1201</v>
      </c>
      <c r="F1371" s="221" t="s">
        <v>1202</v>
      </c>
      <c r="G1371" s="222" t="s">
        <v>712</v>
      </c>
      <c r="H1371" s="223">
        <v>13.199999999999999</v>
      </c>
      <c r="I1371" s="224"/>
      <c r="J1371" s="225">
        <f>ROUND(I1371*H1371,2)</f>
        <v>0</v>
      </c>
      <c r="K1371" s="221" t="s">
        <v>1194</v>
      </c>
      <c r="L1371" s="45"/>
      <c r="M1371" s="226" t="s">
        <v>1</v>
      </c>
      <c r="N1371" s="227" t="s">
        <v>40</v>
      </c>
      <c r="O1371" s="92"/>
      <c r="P1371" s="228">
        <f>O1371*H1371</f>
        <v>0</v>
      </c>
      <c r="Q1371" s="228">
        <v>0</v>
      </c>
      <c r="R1371" s="228">
        <f>Q1371*H1371</f>
        <v>0</v>
      </c>
      <c r="S1371" s="228">
        <v>0.0070000000000000001</v>
      </c>
      <c r="T1371" s="229">
        <f>S1371*H1371</f>
        <v>0.092399999999999996</v>
      </c>
      <c r="U1371" s="39"/>
      <c r="V1371" s="39"/>
      <c r="W1371" s="39"/>
      <c r="X1371" s="39"/>
      <c r="Y1371" s="39"/>
      <c r="Z1371" s="39"/>
      <c r="AA1371" s="39"/>
      <c r="AB1371" s="39"/>
      <c r="AC1371" s="39"/>
      <c r="AD1371" s="39"/>
      <c r="AE1371" s="39"/>
      <c r="AR1371" s="230" t="s">
        <v>209</v>
      </c>
      <c r="AT1371" s="230" t="s">
        <v>160</v>
      </c>
      <c r="AU1371" s="230" t="s">
        <v>85</v>
      </c>
      <c r="AY1371" s="18" t="s">
        <v>156</v>
      </c>
      <c r="BE1371" s="231">
        <f>IF(N1371="základní",J1371,0)</f>
        <v>0</v>
      </c>
      <c r="BF1371" s="231">
        <f>IF(N1371="snížená",J1371,0)</f>
        <v>0</v>
      </c>
      <c r="BG1371" s="231">
        <f>IF(N1371="zákl. přenesená",J1371,0)</f>
        <v>0</v>
      </c>
      <c r="BH1371" s="231">
        <f>IF(N1371="sníž. přenesená",J1371,0)</f>
        <v>0</v>
      </c>
      <c r="BI1371" s="231">
        <f>IF(N1371="nulová",J1371,0)</f>
        <v>0</v>
      </c>
      <c r="BJ1371" s="18" t="s">
        <v>83</v>
      </c>
      <c r="BK1371" s="231">
        <f>ROUND(I1371*H1371,2)</f>
        <v>0</v>
      </c>
      <c r="BL1371" s="18" t="s">
        <v>209</v>
      </c>
      <c r="BM1371" s="230" t="s">
        <v>1203</v>
      </c>
    </row>
    <row r="1372" s="2" customFormat="1">
      <c r="A1372" s="39"/>
      <c r="B1372" s="40"/>
      <c r="C1372" s="41"/>
      <c r="D1372" s="232" t="s">
        <v>168</v>
      </c>
      <c r="E1372" s="41"/>
      <c r="F1372" s="233" t="s">
        <v>1204</v>
      </c>
      <c r="G1372" s="41"/>
      <c r="H1372" s="41"/>
      <c r="I1372" s="234"/>
      <c r="J1372" s="41"/>
      <c r="K1372" s="41"/>
      <c r="L1372" s="45"/>
      <c r="M1372" s="235"/>
      <c r="N1372" s="236"/>
      <c r="O1372" s="92"/>
      <c r="P1372" s="92"/>
      <c r="Q1372" s="92"/>
      <c r="R1372" s="92"/>
      <c r="S1372" s="92"/>
      <c r="T1372" s="93"/>
      <c r="U1372" s="39"/>
      <c r="V1372" s="39"/>
      <c r="W1372" s="39"/>
      <c r="X1372" s="39"/>
      <c r="Y1372" s="39"/>
      <c r="Z1372" s="39"/>
      <c r="AA1372" s="39"/>
      <c r="AB1372" s="39"/>
      <c r="AC1372" s="39"/>
      <c r="AD1372" s="39"/>
      <c r="AE1372" s="39"/>
      <c r="AT1372" s="18" t="s">
        <v>168</v>
      </c>
      <c r="AU1372" s="18" t="s">
        <v>85</v>
      </c>
    </row>
    <row r="1373" s="13" customFormat="1">
      <c r="A1373" s="13"/>
      <c r="B1373" s="237"/>
      <c r="C1373" s="238"/>
      <c r="D1373" s="239" t="s">
        <v>170</v>
      </c>
      <c r="E1373" s="240" t="s">
        <v>1</v>
      </c>
      <c r="F1373" s="241" t="s">
        <v>171</v>
      </c>
      <c r="G1373" s="238"/>
      <c r="H1373" s="240" t="s">
        <v>1</v>
      </c>
      <c r="I1373" s="242"/>
      <c r="J1373" s="238"/>
      <c r="K1373" s="238"/>
      <c r="L1373" s="243"/>
      <c r="M1373" s="244"/>
      <c r="N1373" s="245"/>
      <c r="O1373" s="245"/>
      <c r="P1373" s="245"/>
      <c r="Q1373" s="245"/>
      <c r="R1373" s="245"/>
      <c r="S1373" s="245"/>
      <c r="T1373" s="246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7" t="s">
        <v>170</v>
      </c>
      <c r="AU1373" s="247" t="s">
        <v>85</v>
      </c>
      <c r="AV1373" s="13" t="s">
        <v>83</v>
      </c>
      <c r="AW1373" s="13" t="s">
        <v>31</v>
      </c>
      <c r="AX1373" s="13" t="s">
        <v>75</v>
      </c>
      <c r="AY1373" s="247" t="s">
        <v>156</v>
      </c>
    </row>
    <row r="1374" s="13" customFormat="1">
      <c r="A1374" s="13"/>
      <c r="B1374" s="237"/>
      <c r="C1374" s="238"/>
      <c r="D1374" s="239" t="s">
        <v>170</v>
      </c>
      <c r="E1374" s="240" t="s">
        <v>1</v>
      </c>
      <c r="F1374" s="241" t="s">
        <v>172</v>
      </c>
      <c r="G1374" s="238"/>
      <c r="H1374" s="240" t="s">
        <v>1</v>
      </c>
      <c r="I1374" s="242"/>
      <c r="J1374" s="238"/>
      <c r="K1374" s="238"/>
      <c r="L1374" s="243"/>
      <c r="M1374" s="244"/>
      <c r="N1374" s="245"/>
      <c r="O1374" s="245"/>
      <c r="P1374" s="245"/>
      <c r="Q1374" s="245"/>
      <c r="R1374" s="245"/>
      <c r="S1374" s="245"/>
      <c r="T1374" s="246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47" t="s">
        <v>170</v>
      </c>
      <c r="AU1374" s="247" t="s">
        <v>85</v>
      </c>
      <c r="AV1374" s="13" t="s">
        <v>83</v>
      </c>
      <c r="AW1374" s="13" t="s">
        <v>31</v>
      </c>
      <c r="AX1374" s="13" t="s">
        <v>75</v>
      </c>
      <c r="AY1374" s="247" t="s">
        <v>156</v>
      </c>
    </row>
    <row r="1375" s="13" customFormat="1">
      <c r="A1375" s="13"/>
      <c r="B1375" s="237"/>
      <c r="C1375" s="238"/>
      <c r="D1375" s="239" t="s">
        <v>170</v>
      </c>
      <c r="E1375" s="240" t="s">
        <v>1</v>
      </c>
      <c r="F1375" s="241" t="s">
        <v>173</v>
      </c>
      <c r="G1375" s="238"/>
      <c r="H1375" s="240" t="s">
        <v>1</v>
      </c>
      <c r="I1375" s="242"/>
      <c r="J1375" s="238"/>
      <c r="K1375" s="238"/>
      <c r="L1375" s="243"/>
      <c r="M1375" s="244"/>
      <c r="N1375" s="245"/>
      <c r="O1375" s="245"/>
      <c r="P1375" s="245"/>
      <c r="Q1375" s="245"/>
      <c r="R1375" s="245"/>
      <c r="S1375" s="245"/>
      <c r="T1375" s="246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47" t="s">
        <v>170</v>
      </c>
      <c r="AU1375" s="247" t="s">
        <v>85</v>
      </c>
      <c r="AV1375" s="13" t="s">
        <v>83</v>
      </c>
      <c r="AW1375" s="13" t="s">
        <v>31</v>
      </c>
      <c r="AX1375" s="13" t="s">
        <v>75</v>
      </c>
      <c r="AY1375" s="247" t="s">
        <v>156</v>
      </c>
    </row>
    <row r="1376" s="14" customFormat="1">
      <c r="A1376" s="14"/>
      <c r="B1376" s="248"/>
      <c r="C1376" s="249"/>
      <c r="D1376" s="239" t="s">
        <v>170</v>
      </c>
      <c r="E1376" s="250" t="s">
        <v>1</v>
      </c>
      <c r="F1376" s="251" t="s">
        <v>1205</v>
      </c>
      <c r="G1376" s="249"/>
      <c r="H1376" s="252">
        <v>4.4000000000000004</v>
      </c>
      <c r="I1376" s="253"/>
      <c r="J1376" s="249"/>
      <c r="K1376" s="249"/>
      <c r="L1376" s="254"/>
      <c r="M1376" s="255"/>
      <c r="N1376" s="256"/>
      <c r="O1376" s="256"/>
      <c r="P1376" s="256"/>
      <c r="Q1376" s="256"/>
      <c r="R1376" s="256"/>
      <c r="S1376" s="256"/>
      <c r="T1376" s="257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58" t="s">
        <v>170</v>
      </c>
      <c r="AU1376" s="258" t="s">
        <v>85</v>
      </c>
      <c r="AV1376" s="14" t="s">
        <v>85</v>
      </c>
      <c r="AW1376" s="14" t="s">
        <v>31</v>
      </c>
      <c r="AX1376" s="14" t="s">
        <v>75</v>
      </c>
      <c r="AY1376" s="258" t="s">
        <v>156</v>
      </c>
    </row>
    <row r="1377" s="14" customFormat="1">
      <c r="A1377" s="14"/>
      <c r="B1377" s="248"/>
      <c r="C1377" s="249"/>
      <c r="D1377" s="239" t="s">
        <v>170</v>
      </c>
      <c r="E1377" s="250" t="s">
        <v>1</v>
      </c>
      <c r="F1377" s="251" t="s">
        <v>1206</v>
      </c>
      <c r="G1377" s="249"/>
      <c r="H1377" s="252">
        <v>4.4000000000000004</v>
      </c>
      <c r="I1377" s="253"/>
      <c r="J1377" s="249"/>
      <c r="K1377" s="249"/>
      <c r="L1377" s="254"/>
      <c r="M1377" s="255"/>
      <c r="N1377" s="256"/>
      <c r="O1377" s="256"/>
      <c r="P1377" s="256"/>
      <c r="Q1377" s="256"/>
      <c r="R1377" s="256"/>
      <c r="S1377" s="256"/>
      <c r="T1377" s="257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58" t="s">
        <v>170</v>
      </c>
      <c r="AU1377" s="258" t="s">
        <v>85</v>
      </c>
      <c r="AV1377" s="14" t="s">
        <v>85</v>
      </c>
      <c r="AW1377" s="14" t="s">
        <v>31</v>
      </c>
      <c r="AX1377" s="14" t="s">
        <v>75</v>
      </c>
      <c r="AY1377" s="258" t="s">
        <v>156</v>
      </c>
    </row>
    <row r="1378" s="14" customFormat="1">
      <c r="A1378" s="14"/>
      <c r="B1378" s="248"/>
      <c r="C1378" s="249"/>
      <c r="D1378" s="239" t="s">
        <v>170</v>
      </c>
      <c r="E1378" s="250" t="s">
        <v>1</v>
      </c>
      <c r="F1378" s="251" t="s">
        <v>1207</v>
      </c>
      <c r="G1378" s="249"/>
      <c r="H1378" s="252">
        <v>4.4000000000000004</v>
      </c>
      <c r="I1378" s="253"/>
      <c r="J1378" s="249"/>
      <c r="K1378" s="249"/>
      <c r="L1378" s="254"/>
      <c r="M1378" s="255"/>
      <c r="N1378" s="256"/>
      <c r="O1378" s="256"/>
      <c r="P1378" s="256"/>
      <c r="Q1378" s="256"/>
      <c r="R1378" s="256"/>
      <c r="S1378" s="256"/>
      <c r="T1378" s="257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58" t="s">
        <v>170</v>
      </c>
      <c r="AU1378" s="258" t="s">
        <v>85</v>
      </c>
      <c r="AV1378" s="14" t="s">
        <v>85</v>
      </c>
      <c r="AW1378" s="14" t="s">
        <v>31</v>
      </c>
      <c r="AX1378" s="14" t="s">
        <v>75</v>
      </c>
      <c r="AY1378" s="258" t="s">
        <v>156</v>
      </c>
    </row>
    <row r="1379" s="15" customFormat="1">
      <c r="A1379" s="15"/>
      <c r="B1379" s="259"/>
      <c r="C1379" s="260"/>
      <c r="D1379" s="239" t="s">
        <v>170</v>
      </c>
      <c r="E1379" s="261" t="s">
        <v>1</v>
      </c>
      <c r="F1379" s="262" t="s">
        <v>176</v>
      </c>
      <c r="G1379" s="260"/>
      <c r="H1379" s="263">
        <v>13.199999999999999</v>
      </c>
      <c r="I1379" s="264"/>
      <c r="J1379" s="260"/>
      <c r="K1379" s="260"/>
      <c r="L1379" s="265"/>
      <c r="M1379" s="266"/>
      <c r="N1379" s="267"/>
      <c r="O1379" s="267"/>
      <c r="P1379" s="267"/>
      <c r="Q1379" s="267"/>
      <c r="R1379" s="267"/>
      <c r="S1379" s="267"/>
      <c r="T1379" s="268"/>
      <c r="U1379" s="15"/>
      <c r="V1379" s="15"/>
      <c r="W1379" s="15"/>
      <c r="X1379" s="15"/>
      <c r="Y1379" s="15"/>
      <c r="Z1379" s="15"/>
      <c r="AA1379" s="15"/>
      <c r="AB1379" s="15"/>
      <c r="AC1379" s="15"/>
      <c r="AD1379" s="15"/>
      <c r="AE1379" s="15"/>
      <c r="AT1379" s="269" t="s">
        <v>170</v>
      </c>
      <c r="AU1379" s="269" t="s">
        <v>85</v>
      </c>
      <c r="AV1379" s="15" t="s">
        <v>165</v>
      </c>
      <c r="AW1379" s="15" t="s">
        <v>31</v>
      </c>
      <c r="AX1379" s="15" t="s">
        <v>83</v>
      </c>
      <c r="AY1379" s="269" t="s">
        <v>156</v>
      </c>
    </row>
    <row r="1380" s="2" customFormat="1" ht="36" customHeight="1">
      <c r="A1380" s="39"/>
      <c r="B1380" s="40"/>
      <c r="C1380" s="219" t="s">
        <v>1208</v>
      </c>
      <c r="D1380" s="219" t="s">
        <v>160</v>
      </c>
      <c r="E1380" s="220" t="s">
        <v>1209</v>
      </c>
      <c r="F1380" s="221" t="s">
        <v>1210</v>
      </c>
      <c r="G1380" s="222" t="s">
        <v>163</v>
      </c>
      <c r="H1380" s="223">
        <v>80.463999999999999</v>
      </c>
      <c r="I1380" s="224"/>
      <c r="J1380" s="225">
        <f>ROUND(I1380*H1380,2)</f>
        <v>0</v>
      </c>
      <c r="K1380" s="221" t="s">
        <v>164</v>
      </c>
      <c r="L1380" s="45"/>
      <c r="M1380" s="226" t="s">
        <v>1</v>
      </c>
      <c r="N1380" s="227" t="s">
        <v>40</v>
      </c>
      <c r="O1380" s="92"/>
      <c r="P1380" s="228">
        <f>O1380*H1380</f>
        <v>0</v>
      </c>
      <c r="Q1380" s="228">
        <v>0</v>
      </c>
      <c r="R1380" s="228">
        <f>Q1380*H1380</f>
        <v>0</v>
      </c>
      <c r="S1380" s="228">
        <v>0</v>
      </c>
      <c r="T1380" s="229">
        <f>S1380*H1380</f>
        <v>0</v>
      </c>
      <c r="U1380" s="39"/>
      <c r="V1380" s="39"/>
      <c r="W1380" s="39"/>
      <c r="X1380" s="39"/>
      <c r="Y1380" s="39"/>
      <c r="Z1380" s="39"/>
      <c r="AA1380" s="39"/>
      <c r="AB1380" s="39"/>
      <c r="AC1380" s="39"/>
      <c r="AD1380" s="39"/>
      <c r="AE1380" s="39"/>
      <c r="AR1380" s="230" t="s">
        <v>209</v>
      </c>
      <c r="AT1380" s="230" t="s">
        <v>160</v>
      </c>
      <c r="AU1380" s="230" t="s">
        <v>85</v>
      </c>
      <c r="AY1380" s="18" t="s">
        <v>156</v>
      </c>
      <c r="BE1380" s="231">
        <f>IF(N1380="základní",J1380,0)</f>
        <v>0</v>
      </c>
      <c r="BF1380" s="231">
        <f>IF(N1380="snížená",J1380,0)</f>
        <v>0</v>
      </c>
      <c r="BG1380" s="231">
        <f>IF(N1380="zákl. přenesená",J1380,0)</f>
        <v>0</v>
      </c>
      <c r="BH1380" s="231">
        <f>IF(N1380="sníž. přenesená",J1380,0)</f>
        <v>0</v>
      </c>
      <c r="BI1380" s="231">
        <f>IF(N1380="nulová",J1380,0)</f>
        <v>0</v>
      </c>
      <c r="BJ1380" s="18" t="s">
        <v>83</v>
      </c>
      <c r="BK1380" s="231">
        <f>ROUND(I1380*H1380,2)</f>
        <v>0</v>
      </c>
      <c r="BL1380" s="18" t="s">
        <v>209</v>
      </c>
      <c r="BM1380" s="230" t="s">
        <v>1211</v>
      </c>
    </row>
    <row r="1381" s="2" customFormat="1">
      <c r="A1381" s="39"/>
      <c r="B1381" s="40"/>
      <c r="C1381" s="41"/>
      <c r="D1381" s="232" t="s">
        <v>168</v>
      </c>
      <c r="E1381" s="41"/>
      <c r="F1381" s="233" t="s">
        <v>1212</v>
      </c>
      <c r="G1381" s="41"/>
      <c r="H1381" s="41"/>
      <c r="I1381" s="234"/>
      <c r="J1381" s="41"/>
      <c r="K1381" s="41"/>
      <c r="L1381" s="45"/>
      <c r="M1381" s="235"/>
      <c r="N1381" s="236"/>
      <c r="O1381" s="92"/>
      <c r="P1381" s="92"/>
      <c r="Q1381" s="92"/>
      <c r="R1381" s="92"/>
      <c r="S1381" s="92"/>
      <c r="T1381" s="93"/>
      <c r="U1381" s="39"/>
      <c r="V1381" s="39"/>
      <c r="W1381" s="39"/>
      <c r="X1381" s="39"/>
      <c r="Y1381" s="39"/>
      <c r="Z1381" s="39"/>
      <c r="AA1381" s="39"/>
      <c r="AB1381" s="39"/>
      <c r="AC1381" s="39"/>
      <c r="AD1381" s="39"/>
      <c r="AE1381" s="39"/>
      <c r="AT1381" s="18" t="s">
        <v>168</v>
      </c>
      <c r="AU1381" s="18" t="s">
        <v>85</v>
      </c>
    </row>
    <row r="1382" s="13" customFormat="1">
      <c r="A1382" s="13"/>
      <c r="B1382" s="237"/>
      <c r="C1382" s="238"/>
      <c r="D1382" s="239" t="s">
        <v>170</v>
      </c>
      <c r="E1382" s="240" t="s">
        <v>1</v>
      </c>
      <c r="F1382" s="241" t="s">
        <v>171</v>
      </c>
      <c r="G1382" s="238"/>
      <c r="H1382" s="240" t="s">
        <v>1</v>
      </c>
      <c r="I1382" s="242"/>
      <c r="J1382" s="238"/>
      <c r="K1382" s="238"/>
      <c r="L1382" s="243"/>
      <c r="M1382" s="244"/>
      <c r="N1382" s="245"/>
      <c r="O1382" s="245"/>
      <c r="P1382" s="245"/>
      <c r="Q1382" s="245"/>
      <c r="R1382" s="245"/>
      <c r="S1382" s="245"/>
      <c r="T1382" s="246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7" t="s">
        <v>170</v>
      </c>
      <c r="AU1382" s="247" t="s">
        <v>85</v>
      </c>
      <c r="AV1382" s="13" t="s">
        <v>83</v>
      </c>
      <c r="AW1382" s="13" t="s">
        <v>31</v>
      </c>
      <c r="AX1382" s="13" t="s">
        <v>75</v>
      </c>
      <c r="AY1382" s="247" t="s">
        <v>156</v>
      </c>
    </row>
    <row r="1383" s="13" customFormat="1">
      <c r="A1383" s="13"/>
      <c r="B1383" s="237"/>
      <c r="C1383" s="238"/>
      <c r="D1383" s="239" t="s">
        <v>170</v>
      </c>
      <c r="E1383" s="240" t="s">
        <v>1</v>
      </c>
      <c r="F1383" s="241" t="s">
        <v>172</v>
      </c>
      <c r="G1383" s="238"/>
      <c r="H1383" s="240" t="s">
        <v>1</v>
      </c>
      <c r="I1383" s="242"/>
      <c r="J1383" s="238"/>
      <c r="K1383" s="238"/>
      <c r="L1383" s="243"/>
      <c r="M1383" s="244"/>
      <c r="N1383" s="245"/>
      <c r="O1383" s="245"/>
      <c r="P1383" s="245"/>
      <c r="Q1383" s="245"/>
      <c r="R1383" s="245"/>
      <c r="S1383" s="245"/>
      <c r="T1383" s="246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47" t="s">
        <v>170</v>
      </c>
      <c r="AU1383" s="247" t="s">
        <v>85</v>
      </c>
      <c r="AV1383" s="13" t="s">
        <v>83</v>
      </c>
      <c r="AW1383" s="13" t="s">
        <v>31</v>
      </c>
      <c r="AX1383" s="13" t="s">
        <v>75</v>
      </c>
      <c r="AY1383" s="247" t="s">
        <v>156</v>
      </c>
    </row>
    <row r="1384" s="13" customFormat="1">
      <c r="A1384" s="13"/>
      <c r="B1384" s="237"/>
      <c r="C1384" s="238"/>
      <c r="D1384" s="239" t="s">
        <v>170</v>
      </c>
      <c r="E1384" s="240" t="s">
        <v>1</v>
      </c>
      <c r="F1384" s="241" t="s">
        <v>173</v>
      </c>
      <c r="G1384" s="238"/>
      <c r="H1384" s="240" t="s">
        <v>1</v>
      </c>
      <c r="I1384" s="242"/>
      <c r="J1384" s="238"/>
      <c r="K1384" s="238"/>
      <c r="L1384" s="243"/>
      <c r="M1384" s="244"/>
      <c r="N1384" s="245"/>
      <c r="O1384" s="245"/>
      <c r="P1384" s="245"/>
      <c r="Q1384" s="245"/>
      <c r="R1384" s="245"/>
      <c r="S1384" s="245"/>
      <c r="T1384" s="246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47" t="s">
        <v>170</v>
      </c>
      <c r="AU1384" s="247" t="s">
        <v>85</v>
      </c>
      <c r="AV1384" s="13" t="s">
        <v>83</v>
      </c>
      <c r="AW1384" s="13" t="s">
        <v>31</v>
      </c>
      <c r="AX1384" s="13" t="s">
        <v>75</v>
      </c>
      <c r="AY1384" s="247" t="s">
        <v>156</v>
      </c>
    </row>
    <row r="1385" s="13" customFormat="1">
      <c r="A1385" s="13"/>
      <c r="B1385" s="237"/>
      <c r="C1385" s="238"/>
      <c r="D1385" s="239" t="s">
        <v>170</v>
      </c>
      <c r="E1385" s="240" t="s">
        <v>1</v>
      </c>
      <c r="F1385" s="241" t="s">
        <v>1213</v>
      </c>
      <c r="G1385" s="238"/>
      <c r="H1385" s="240" t="s">
        <v>1</v>
      </c>
      <c r="I1385" s="242"/>
      <c r="J1385" s="238"/>
      <c r="K1385" s="238"/>
      <c r="L1385" s="243"/>
      <c r="M1385" s="244"/>
      <c r="N1385" s="245"/>
      <c r="O1385" s="245"/>
      <c r="P1385" s="245"/>
      <c r="Q1385" s="245"/>
      <c r="R1385" s="245"/>
      <c r="S1385" s="245"/>
      <c r="T1385" s="246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47" t="s">
        <v>170</v>
      </c>
      <c r="AU1385" s="247" t="s">
        <v>85</v>
      </c>
      <c r="AV1385" s="13" t="s">
        <v>83</v>
      </c>
      <c r="AW1385" s="13" t="s">
        <v>31</v>
      </c>
      <c r="AX1385" s="13" t="s">
        <v>75</v>
      </c>
      <c r="AY1385" s="247" t="s">
        <v>156</v>
      </c>
    </row>
    <row r="1386" s="13" customFormat="1">
      <c r="A1386" s="13"/>
      <c r="B1386" s="237"/>
      <c r="C1386" s="238"/>
      <c r="D1386" s="239" t="s">
        <v>170</v>
      </c>
      <c r="E1386" s="240" t="s">
        <v>1</v>
      </c>
      <c r="F1386" s="241" t="s">
        <v>173</v>
      </c>
      <c r="G1386" s="238"/>
      <c r="H1386" s="240" t="s">
        <v>1</v>
      </c>
      <c r="I1386" s="242"/>
      <c r="J1386" s="238"/>
      <c r="K1386" s="238"/>
      <c r="L1386" s="243"/>
      <c r="M1386" s="244"/>
      <c r="N1386" s="245"/>
      <c r="O1386" s="245"/>
      <c r="P1386" s="245"/>
      <c r="Q1386" s="245"/>
      <c r="R1386" s="245"/>
      <c r="S1386" s="245"/>
      <c r="T1386" s="246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7" t="s">
        <v>170</v>
      </c>
      <c r="AU1386" s="247" t="s">
        <v>85</v>
      </c>
      <c r="AV1386" s="13" t="s">
        <v>83</v>
      </c>
      <c r="AW1386" s="13" t="s">
        <v>31</v>
      </c>
      <c r="AX1386" s="13" t="s">
        <v>75</v>
      </c>
      <c r="AY1386" s="247" t="s">
        <v>156</v>
      </c>
    </row>
    <row r="1387" s="14" customFormat="1">
      <c r="A1387" s="14"/>
      <c r="B1387" s="248"/>
      <c r="C1387" s="249"/>
      <c r="D1387" s="239" t="s">
        <v>170</v>
      </c>
      <c r="E1387" s="250" t="s">
        <v>1</v>
      </c>
      <c r="F1387" s="251" t="s">
        <v>1214</v>
      </c>
      <c r="G1387" s="249"/>
      <c r="H1387" s="252">
        <v>15.539999999999999</v>
      </c>
      <c r="I1387" s="253"/>
      <c r="J1387" s="249"/>
      <c r="K1387" s="249"/>
      <c r="L1387" s="254"/>
      <c r="M1387" s="255"/>
      <c r="N1387" s="256"/>
      <c r="O1387" s="256"/>
      <c r="P1387" s="256"/>
      <c r="Q1387" s="256"/>
      <c r="R1387" s="256"/>
      <c r="S1387" s="256"/>
      <c r="T1387" s="257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58" t="s">
        <v>170</v>
      </c>
      <c r="AU1387" s="258" t="s">
        <v>85</v>
      </c>
      <c r="AV1387" s="14" t="s">
        <v>85</v>
      </c>
      <c r="AW1387" s="14" t="s">
        <v>31</v>
      </c>
      <c r="AX1387" s="14" t="s">
        <v>75</v>
      </c>
      <c r="AY1387" s="258" t="s">
        <v>156</v>
      </c>
    </row>
    <row r="1388" s="14" customFormat="1">
      <c r="A1388" s="14"/>
      <c r="B1388" s="248"/>
      <c r="C1388" s="249"/>
      <c r="D1388" s="239" t="s">
        <v>170</v>
      </c>
      <c r="E1388" s="250" t="s">
        <v>1</v>
      </c>
      <c r="F1388" s="251" t="s">
        <v>1215</v>
      </c>
      <c r="G1388" s="249"/>
      <c r="H1388" s="252">
        <v>29.039999999999999</v>
      </c>
      <c r="I1388" s="253"/>
      <c r="J1388" s="249"/>
      <c r="K1388" s="249"/>
      <c r="L1388" s="254"/>
      <c r="M1388" s="255"/>
      <c r="N1388" s="256"/>
      <c r="O1388" s="256"/>
      <c r="P1388" s="256"/>
      <c r="Q1388" s="256"/>
      <c r="R1388" s="256"/>
      <c r="S1388" s="256"/>
      <c r="T1388" s="257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58" t="s">
        <v>170</v>
      </c>
      <c r="AU1388" s="258" t="s">
        <v>85</v>
      </c>
      <c r="AV1388" s="14" t="s">
        <v>85</v>
      </c>
      <c r="AW1388" s="14" t="s">
        <v>31</v>
      </c>
      <c r="AX1388" s="14" t="s">
        <v>75</v>
      </c>
      <c r="AY1388" s="258" t="s">
        <v>156</v>
      </c>
    </row>
    <row r="1389" s="14" customFormat="1">
      <c r="A1389" s="14"/>
      <c r="B1389" s="248"/>
      <c r="C1389" s="249"/>
      <c r="D1389" s="239" t="s">
        <v>170</v>
      </c>
      <c r="E1389" s="250" t="s">
        <v>1</v>
      </c>
      <c r="F1389" s="251" t="s">
        <v>1216</v>
      </c>
      <c r="G1389" s="249"/>
      <c r="H1389" s="252">
        <v>6.7409999999999997</v>
      </c>
      <c r="I1389" s="253"/>
      <c r="J1389" s="249"/>
      <c r="K1389" s="249"/>
      <c r="L1389" s="254"/>
      <c r="M1389" s="255"/>
      <c r="N1389" s="256"/>
      <c r="O1389" s="256"/>
      <c r="P1389" s="256"/>
      <c r="Q1389" s="256"/>
      <c r="R1389" s="256"/>
      <c r="S1389" s="256"/>
      <c r="T1389" s="257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T1389" s="258" t="s">
        <v>170</v>
      </c>
      <c r="AU1389" s="258" t="s">
        <v>85</v>
      </c>
      <c r="AV1389" s="14" t="s">
        <v>85</v>
      </c>
      <c r="AW1389" s="14" t="s">
        <v>31</v>
      </c>
      <c r="AX1389" s="14" t="s">
        <v>75</v>
      </c>
      <c r="AY1389" s="258" t="s">
        <v>156</v>
      </c>
    </row>
    <row r="1390" s="14" customFormat="1">
      <c r="A1390" s="14"/>
      <c r="B1390" s="248"/>
      <c r="C1390" s="249"/>
      <c r="D1390" s="239" t="s">
        <v>170</v>
      </c>
      <c r="E1390" s="250" t="s">
        <v>1</v>
      </c>
      <c r="F1390" s="251" t="s">
        <v>1217</v>
      </c>
      <c r="G1390" s="249"/>
      <c r="H1390" s="252">
        <v>29.143000000000001</v>
      </c>
      <c r="I1390" s="253"/>
      <c r="J1390" s="249"/>
      <c r="K1390" s="249"/>
      <c r="L1390" s="254"/>
      <c r="M1390" s="255"/>
      <c r="N1390" s="256"/>
      <c r="O1390" s="256"/>
      <c r="P1390" s="256"/>
      <c r="Q1390" s="256"/>
      <c r="R1390" s="256"/>
      <c r="S1390" s="256"/>
      <c r="T1390" s="257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58" t="s">
        <v>170</v>
      </c>
      <c r="AU1390" s="258" t="s">
        <v>85</v>
      </c>
      <c r="AV1390" s="14" t="s">
        <v>85</v>
      </c>
      <c r="AW1390" s="14" t="s">
        <v>31</v>
      </c>
      <c r="AX1390" s="14" t="s">
        <v>75</v>
      </c>
      <c r="AY1390" s="258" t="s">
        <v>156</v>
      </c>
    </row>
    <row r="1391" s="15" customFormat="1">
      <c r="A1391" s="15"/>
      <c r="B1391" s="259"/>
      <c r="C1391" s="260"/>
      <c r="D1391" s="239" t="s">
        <v>170</v>
      </c>
      <c r="E1391" s="261" t="s">
        <v>1</v>
      </c>
      <c r="F1391" s="262" t="s">
        <v>176</v>
      </c>
      <c r="G1391" s="260"/>
      <c r="H1391" s="263">
        <v>80.463999999999999</v>
      </c>
      <c r="I1391" s="264"/>
      <c r="J1391" s="260"/>
      <c r="K1391" s="260"/>
      <c r="L1391" s="265"/>
      <c r="M1391" s="266"/>
      <c r="N1391" s="267"/>
      <c r="O1391" s="267"/>
      <c r="P1391" s="267"/>
      <c r="Q1391" s="267"/>
      <c r="R1391" s="267"/>
      <c r="S1391" s="267"/>
      <c r="T1391" s="268"/>
      <c r="U1391" s="15"/>
      <c r="V1391" s="15"/>
      <c r="W1391" s="15"/>
      <c r="X1391" s="15"/>
      <c r="Y1391" s="15"/>
      <c r="Z1391" s="15"/>
      <c r="AA1391" s="15"/>
      <c r="AB1391" s="15"/>
      <c r="AC1391" s="15"/>
      <c r="AD1391" s="15"/>
      <c r="AE1391" s="15"/>
      <c r="AT1391" s="269" t="s">
        <v>170</v>
      </c>
      <c r="AU1391" s="269" t="s">
        <v>85</v>
      </c>
      <c r="AV1391" s="15" t="s">
        <v>165</v>
      </c>
      <c r="AW1391" s="15" t="s">
        <v>31</v>
      </c>
      <c r="AX1391" s="15" t="s">
        <v>83</v>
      </c>
      <c r="AY1391" s="269" t="s">
        <v>156</v>
      </c>
    </row>
    <row r="1392" s="2" customFormat="1" ht="26.4" customHeight="1">
      <c r="A1392" s="39"/>
      <c r="B1392" s="40"/>
      <c r="C1392" s="219" t="s">
        <v>1218</v>
      </c>
      <c r="D1392" s="219" t="s">
        <v>160</v>
      </c>
      <c r="E1392" s="220" t="s">
        <v>1219</v>
      </c>
      <c r="F1392" s="221" t="s">
        <v>1220</v>
      </c>
      <c r="G1392" s="222" t="s">
        <v>712</v>
      </c>
      <c r="H1392" s="223">
        <v>38</v>
      </c>
      <c r="I1392" s="224"/>
      <c r="J1392" s="225">
        <f>ROUND(I1392*H1392,2)</f>
        <v>0</v>
      </c>
      <c r="K1392" s="221" t="s">
        <v>164</v>
      </c>
      <c r="L1392" s="45"/>
      <c r="M1392" s="226" t="s">
        <v>1</v>
      </c>
      <c r="N1392" s="227" t="s">
        <v>40</v>
      </c>
      <c r="O1392" s="92"/>
      <c r="P1392" s="228">
        <f>O1392*H1392</f>
        <v>0</v>
      </c>
      <c r="Q1392" s="228">
        <v>0</v>
      </c>
      <c r="R1392" s="228">
        <f>Q1392*H1392</f>
        <v>0</v>
      </c>
      <c r="S1392" s="228">
        <v>0</v>
      </c>
      <c r="T1392" s="229">
        <f>S1392*H1392</f>
        <v>0</v>
      </c>
      <c r="U1392" s="39"/>
      <c r="V1392" s="39"/>
      <c r="W1392" s="39"/>
      <c r="X1392" s="39"/>
      <c r="Y1392" s="39"/>
      <c r="Z1392" s="39"/>
      <c r="AA1392" s="39"/>
      <c r="AB1392" s="39"/>
      <c r="AC1392" s="39"/>
      <c r="AD1392" s="39"/>
      <c r="AE1392" s="39"/>
      <c r="AR1392" s="230" t="s">
        <v>209</v>
      </c>
      <c r="AT1392" s="230" t="s">
        <v>160</v>
      </c>
      <c r="AU1392" s="230" t="s">
        <v>85</v>
      </c>
      <c r="AY1392" s="18" t="s">
        <v>156</v>
      </c>
      <c r="BE1392" s="231">
        <f>IF(N1392="základní",J1392,0)</f>
        <v>0</v>
      </c>
      <c r="BF1392" s="231">
        <f>IF(N1392="snížená",J1392,0)</f>
        <v>0</v>
      </c>
      <c r="BG1392" s="231">
        <f>IF(N1392="zákl. přenesená",J1392,0)</f>
        <v>0</v>
      </c>
      <c r="BH1392" s="231">
        <f>IF(N1392="sníž. přenesená",J1392,0)</f>
        <v>0</v>
      </c>
      <c r="BI1392" s="231">
        <f>IF(N1392="nulová",J1392,0)</f>
        <v>0</v>
      </c>
      <c r="BJ1392" s="18" t="s">
        <v>83</v>
      </c>
      <c r="BK1392" s="231">
        <f>ROUND(I1392*H1392,2)</f>
        <v>0</v>
      </c>
      <c r="BL1392" s="18" t="s">
        <v>209</v>
      </c>
      <c r="BM1392" s="230" t="s">
        <v>1221</v>
      </c>
    </row>
    <row r="1393" s="2" customFormat="1">
      <c r="A1393" s="39"/>
      <c r="B1393" s="40"/>
      <c r="C1393" s="41"/>
      <c r="D1393" s="232" t="s">
        <v>168</v>
      </c>
      <c r="E1393" s="41"/>
      <c r="F1393" s="233" t="s">
        <v>1222</v>
      </c>
      <c r="G1393" s="41"/>
      <c r="H1393" s="41"/>
      <c r="I1393" s="234"/>
      <c r="J1393" s="41"/>
      <c r="K1393" s="41"/>
      <c r="L1393" s="45"/>
      <c r="M1393" s="235"/>
      <c r="N1393" s="236"/>
      <c r="O1393" s="92"/>
      <c r="P1393" s="92"/>
      <c r="Q1393" s="92"/>
      <c r="R1393" s="92"/>
      <c r="S1393" s="92"/>
      <c r="T1393" s="93"/>
      <c r="U1393" s="39"/>
      <c r="V1393" s="39"/>
      <c r="W1393" s="39"/>
      <c r="X1393" s="39"/>
      <c r="Y1393" s="39"/>
      <c r="Z1393" s="39"/>
      <c r="AA1393" s="39"/>
      <c r="AB1393" s="39"/>
      <c r="AC1393" s="39"/>
      <c r="AD1393" s="39"/>
      <c r="AE1393" s="39"/>
      <c r="AT1393" s="18" t="s">
        <v>168</v>
      </c>
      <c r="AU1393" s="18" t="s">
        <v>85</v>
      </c>
    </row>
    <row r="1394" s="13" customFormat="1">
      <c r="A1394" s="13"/>
      <c r="B1394" s="237"/>
      <c r="C1394" s="238"/>
      <c r="D1394" s="239" t="s">
        <v>170</v>
      </c>
      <c r="E1394" s="240" t="s">
        <v>1</v>
      </c>
      <c r="F1394" s="241" t="s">
        <v>171</v>
      </c>
      <c r="G1394" s="238"/>
      <c r="H1394" s="240" t="s">
        <v>1</v>
      </c>
      <c r="I1394" s="242"/>
      <c r="J1394" s="238"/>
      <c r="K1394" s="238"/>
      <c r="L1394" s="243"/>
      <c r="M1394" s="244"/>
      <c r="N1394" s="245"/>
      <c r="O1394" s="245"/>
      <c r="P1394" s="245"/>
      <c r="Q1394" s="245"/>
      <c r="R1394" s="245"/>
      <c r="S1394" s="245"/>
      <c r="T1394" s="246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7" t="s">
        <v>170</v>
      </c>
      <c r="AU1394" s="247" t="s">
        <v>85</v>
      </c>
      <c r="AV1394" s="13" t="s">
        <v>83</v>
      </c>
      <c r="AW1394" s="13" t="s">
        <v>31</v>
      </c>
      <c r="AX1394" s="13" t="s">
        <v>75</v>
      </c>
      <c r="AY1394" s="247" t="s">
        <v>156</v>
      </c>
    </row>
    <row r="1395" s="13" customFormat="1">
      <c r="A1395" s="13"/>
      <c r="B1395" s="237"/>
      <c r="C1395" s="238"/>
      <c r="D1395" s="239" t="s">
        <v>170</v>
      </c>
      <c r="E1395" s="240" t="s">
        <v>1</v>
      </c>
      <c r="F1395" s="241" t="s">
        <v>172</v>
      </c>
      <c r="G1395" s="238"/>
      <c r="H1395" s="240" t="s">
        <v>1</v>
      </c>
      <c r="I1395" s="242"/>
      <c r="J1395" s="238"/>
      <c r="K1395" s="238"/>
      <c r="L1395" s="243"/>
      <c r="M1395" s="244"/>
      <c r="N1395" s="245"/>
      <c r="O1395" s="245"/>
      <c r="P1395" s="245"/>
      <c r="Q1395" s="245"/>
      <c r="R1395" s="245"/>
      <c r="S1395" s="245"/>
      <c r="T1395" s="246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7" t="s">
        <v>170</v>
      </c>
      <c r="AU1395" s="247" t="s">
        <v>85</v>
      </c>
      <c r="AV1395" s="13" t="s">
        <v>83</v>
      </c>
      <c r="AW1395" s="13" t="s">
        <v>31</v>
      </c>
      <c r="AX1395" s="13" t="s">
        <v>75</v>
      </c>
      <c r="AY1395" s="247" t="s">
        <v>156</v>
      </c>
    </row>
    <row r="1396" s="13" customFormat="1">
      <c r="A1396" s="13"/>
      <c r="B1396" s="237"/>
      <c r="C1396" s="238"/>
      <c r="D1396" s="239" t="s">
        <v>170</v>
      </c>
      <c r="E1396" s="240" t="s">
        <v>1</v>
      </c>
      <c r="F1396" s="241" t="s">
        <v>173</v>
      </c>
      <c r="G1396" s="238"/>
      <c r="H1396" s="240" t="s">
        <v>1</v>
      </c>
      <c r="I1396" s="242"/>
      <c r="J1396" s="238"/>
      <c r="K1396" s="238"/>
      <c r="L1396" s="243"/>
      <c r="M1396" s="244"/>
      <c r="N1396" s="245"/>
      <c r="O1396" s="245"/>
      <c r="P1396" s="245"/>
      <c r="Q1396" s="245"/>
      <c r="R1396" s="245"/>
      <c r="S1396" s="245"/>
      <c r="T1396" s="246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7" t="s">
        <v>170</v>
      </c>
      <c r="AU1396" s="247" t="s">
        <v>85</v>
      </c>
      <c r="AV1396" s="13" t="s">
        <v>83</v>
      </c>
      <c r="AW1396" s="13" t="s">
        <v>31</v>
      </c>
      <c r="AX1396" s="13" t="s">
        <v>75</v>
      </c>
      <c r="AY1396" s="247" t="s">
        <v>156</v>
      </c>
    </row>
    <row r="1397" s="13" customFormat="1">
      <c r="A1397" s="13"/>
      <c r="B1397" s="237"/>
      <c r="C1397" s="238"/>
      <c r="D1397" s="239" t="s">
        <v>170</v>
      </c>
      <c r="E1397" s="240" t="s">
        <v>1</v>
      </c>
      <c r="F1397" s="241" t="s">
        <v>1213</v>
      </c>
      <c r="G1397" s="238"/>
      <c r="H1397" s="240" t="s">
        <v>1</v>
      </c>
      <c r="I1397" s="242"/>
      <c r="J1397" s="238"/>
      <c r="K1397" s="238"/>
      <c r="L1397" s="243"/>
      <c r="M1397" s="244"/>
      <c r="N1397" s="245"/>
      <c r="O1397" s="245"/>
      <c r="P1397" s="245"/>
      <c r="Q1397" s="245"/>
      <c r="R1397" s="245"/>
      <c r="S1397" s="245"/>
      <c r="T1397" s="246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47" t="s">
        <v>170</v>
      </c>
      <c r="AU1397" s="247" t="s">
        <v>85</v>
      </c>
      <c r="AV1397" s="13" t="s">
        <v>83</v>
      </c>
      <c r="AW1397" s="13" t="s">
        <v>31</v>
      </c>
      <c r="AX1397" s="13" t="s">
        <v>75</v>
      </c>
      <c r="AY1397" s="247" t="s">
        <v>156</v>
      </c>
    </row>
    <row r="1398" s="13" customFormat="1">
      <c r="A1398" s="13"/>
      <c r="B1398" s="237"/>
      <c r="C1398" s="238"/>
      <c r="D1398" s="239" t="s">
        <v>170</v>
      </c>
      <c r="E1398" s="240" t="s">
        <v>1</v>
      </c>
      <c r="F1398" s="241" t="s">
        <v>173</v>
      </c>
      <c r="G1398" s="238"/>
      <c r="H1398" s="240" t="s">
        <v>1</v>
      </c>
      <c r="I1398" s="242"/>
      <c r="J1398" s="238"/>
      <c r="K1398" s="238"/>
      <c r="L1398" s="243"/>
      <c r="M1398" s="244"/>
      <c r="N1398" s="245"/>
      <c r="O1398" s="245"/>
      <c r="P1398" s="245"/>
      <c r="Q1398" s="245"/>
      <c r="R1398" s="245"/>
      <c r="S1398" s="245"/>
      <c r="T1398" s="246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7" t="s">
        <v>170</v>
      </c>
      <c r="AU1398" s="247" t="s">
        <v>85</v>
      </c>
      <c r="AV1398" s="13" t="s">
        <v>83</v>
      </c>
      <c r="AW1398" s="13" t="s">
        <v>31</v>
      </c>
      <c r="AX1398" s="13" t="s">
        <v>75</v>
      </c>
      <c r="AY1398" s="247" t="s">
        <v>156</v>
      </c>
    </row>
    <row r="1399" s="14" customFormat="1">
      <c r="A1399" s="14"/>
      <c r="B1399" s="248"/>
      <c r="C1399" s="249"/>
      <c r="D1399" s="239" t="s">
        <v>170</v>
      </c>
      <c r="E1399" s="250" t="s">
        <v>1</v>
      </c>
      <c r="F1399" s="251" t="s">
        <v>1223</v>
      </c>
      <c r="G1399" s="249"/>
      <c r="H1399" s="252">
        <v>4</v>
      </c>
      <c r="I1399" s="253"/>
      <c r="J1399" s="249"/>
      <c r="K1399" s="249"/>
      <c r="L1399" s="254"/>
      <c r="M1399" s="255"/>
      <c r="N1399" s="256"/>
      <c r="O1399" s="256"/>
      <c r="P1399" s="256"/>
      <c r="Q1399" s="256"/>
      <c r="R1399" s="256"/>
      <c r="S1399" s="256"/>
      <c r="T1399" s="257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58" t="s">
        <v>170</v>
      </c>
      <c r="AU1399" s="258" t="s">
        <v>85</v>
      </c>
      <c r="AV1399" s="14" t="s">
        <v>85</v>
      </c>
      <c r="AW1399" s="14" t="s">
        <v>31</v>
      </c>
      <c r="AX1399" s="14" t="s">
        <v>75</v>
      </c>
      <c r="AY1399" s="258" t="s">
        <v>156</v>
      </c>
    </row>
    <row r="1400" s="14" customFormat="1">
      <c r="A1400" s="14"/>
      <c r="B1400" s="248"/>
      <c r="C1400" s="249"/>
      <c r="D1400" s="239" t="s">
        <v>170</v>
      </c>
      <c r="E1400" s="250" t="s">
        <v>1</v>
      </c>
      <c r="F1400" s="251" t="s">
        <v>1224</v>
      </c>
      <c r="G1400" s="249"/>
      <c r="H1400" s="252">
        <v>16</v>
      </c>
      <c r="I1400" s="253"/>
      <c r="J1400" s="249"/>
      <c r="K1400" s="249"/>
      <c r="L1400" s="254"/>
      <c r="M1400" s="255"/>
      <c r="N1400" s="256"/>
      <c r="O1400" s="256"/>
      <c r="P1400" s="256"/>
      <c r="Q1400" s="256"/>
      <c r="R1400" s="256"/>
      <c r="S1400" s="256"/>
      <c r="T1400" s="257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T1400" s="258" t="s">
        <v>170</v>
      </c>
      <c r="AU1400" s="258" t="s">
        <v>85</v>
      </c>
      <c r="AV1400" s="14" t="s">
        <v>85</v>
      </c>
      <c r="AW1400" s="14" t="s">
        <v>31</v>
      </c>
      <c r="AX1400" s="14" t="s">
        <v>75</v>
      </c>
      <c r="AY1400" s="258" t="s">
        <v>156</v>
      </c>
    </row>
    <row r="1401" s="14" customFormat="1">
      <c r="A1401" s="14"/>
      <c r="B1401" s="248"/>
      <c r="C1401" s="249"/>
      <c r="D1401" s="239" t="s">
        <v>170</v>
      </c>
      <c r="E1401" s="250" t="s">
        <v>1</v>
      </c>
      <c r="F1401" s="251" t="s">
        <v>1225</v>
      </c>
      <c r="G1401" s="249"/>
      <c r="H1401" s="252">
        <v>4</v>
      </c>
      <c r="I1401" s="253"/>
      <c r="J1401" s="249"/>
      <c r="K1401" s="249"/>
      <c r="L1401" s="254"/>
      <c r="M1401" s="255"/>
      <c r="N1401" s="256"/>
      <c r="O1401" s="256"/>
      <c r="P1401" s="256"/>
      <c r="Q1401" s="256"/>
      <c r="R1401" s="256"/>
      <c r="S1401" s="256"/>
      <c r="T1401" s="257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58" t="s">
        <v>170</v>
      </c>
      <c r="AU1401" s="258" t="s">
        <v>85</v>
      </c>
      <c r="AV1401" s="14" t="s">
        <v>85</v>
      </c>
      <c r="AW1401" s="14" t="s">
        <v>31</v>
      </c>
      <c r="AX1401" s="14" t="s">
        <v>75</v>
      </c>
      <c r="AY1401" s="258" t="s">
        <v>156</v>
      </c>
    </row>
    <row r="1402" s="14" customFormat="1">
      <c r="A1402" s="14"/>
      <c r="B1402" s="248"/>
      <c r="C1402" s="249"/>
      <c r="D1402" s="239" t="s">
        <v>170</v>
      </c>
      <c r="E1402" s="250" t="s">
        <v>1</v>
      </c>
      <c r="F1402" s="251" t="s">
        <v>1226</v>
      </c>
      <c r="G1402" s="249"/>
      <c r="H1402" s="252">
        <v>14</v>
      </c>
      <c r="I1402" s="253"/>
      <c r="J1402" s="249"/>
      <c r="K1402" s="249"/>
      <c r="L1402" s="254"/>
      <c r="M1402" s="255"/>
      <c r="N1402" s="256"/>
      <c r="O1402" s="256"/>
      <c r="P1402" s="256"/>
      <c r="Q1402" s="256"/>
      <c r="R1402" s="256"/>
      <c r="S1402" s="256"/>
      <c r="T1402" s="257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58" t="s">
        <v>170</v>
      </c>
      <c r="AU1402" s="258" t="s">
        <v>85</v>
      </c>
      <c r="AV1402" s="14" t="s">
        <v>85</v>
      </c>
      <c r="AW1402" s="14" t="s">
        <v>31</v>
      </c>
      <c r="AX1402" s="14" t="s">
        <v>75</v>
      </c>
      <c r="AY1402" s="258" t="s">
        <v>156</v>
      </c>
    </row>
    <row r="1403" s="15" customFormat="1">
      <c r="A1403" s="15"/>
      <c r="B1403" s="259"/>
      <c r="C1403" s="260"/>
      <c r="D1403" s="239" t="s">
        <v>170</v>
      </c>
      <c r="E1403" s="261" t="s">
        <v>1</v>
      </c>
      <c r="F1403" s="262" t="s">
        <v>176</v>
      </c>
      <c r="G1403" s="260"/>
      <c r="H1403" s="263">
        <v>38</v>
      </c>
      <c r="I1403" s="264"/>
      <c r="J1403" s="260"/>
      <c r="K1403" s="260"/>
      <c r="L1403" s="265"/>
      <c r="M1403" s="266"/>
      <c r="N1403" s="267"/>
      <c r="O1403" s="267"/>
      <c r="P1403" s="267"/>
      <c r="Q1403" s="267"/>
      <c r="R1403" s="267"/>
      <c r="S1403" s="267"/>
      <c r="T1403" s="268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T1403" s="269" t="s">
        <v>170</v>
      </c>
      <c r="AU1403" s="269" t="s">
        <v>85</v>
      </c>
      <c r="AV1403" s="15" t="s">
        <v>165</v>
      </c>
      <c r="AW1403" s="15" t="s">
        <v>31</v>
      </c>
      <c r="AX1403" s="15" t="s">
        <v>83</v>
      </c>
      <c r="AY1403" s="269" t="s">
        <v>156</v>
      </c>
    </row>
    <row r="1404" s="2" customFormat="1" ht="26.4" customHeight="1">
      <c r="A1404" s="39"/>
      <c r="B1404" s="40"/>
      <c r="C1404" s="219" t="s">
        <v>1227</v>
      </c>
      <c r="D1404" s="219" t="s">
        <v>160</v>
      </c>
      <c r="E1404" s="220" t="s">
        <v>1228</v>
      </c>
      <c r="F1404" s="221" t="s">
        <v>1229</v>
      </c>
      <c r="G1404" s="222" t="s">
        <v>712</v>
      </c>
      <c r="H1404" s="223">
        <v>17</v>
      </c>
      <c r="I1404" s="224"/>
      <c r="J1404" s="225">
        <f>ROUND(I1404*H1404,2)</f>
        <v>0</v>
      </c>
      <c r="K1404" s="221" t="s">
        <v>164</v>
      </c>
      <c r="L1404" s="45"/>
      <c r="M1404" s="226" t="s">
        <v>1</v>
      </c>
      <c r="N1404" s="227" t="s">
        <v>40</v>
      </c>
      <c r="O1404" s="92"/>
      <c r="P1404" s="228">
        <f>O1404*H1404</f>
        <v>0</v>
      </c>
      <c r="Q1404" s="228">
        <v>0</v>
      </c>
      <c r="R1404" s="228">
        <f>Q1404*H1404</f>
        <v>0</v>
      </c>
      <c r="S1404" s="228">
        <v>0</v>
      </c>
      <c r="T1404" s="229">
        <f>S1404*H1404</f>
        <v>0</v>
      </c>
      <c r="U1404" s="39"/>
      <c r="V1404" s="39"/>
      <c r="W1404" s="39"/>
      <c r="X1404" s="39"/>
      <c r="Y1404" s="39"/>
      <c r="Z1404" s="39"/>
      <c r="AA1404" s="39"/>
      <c r="AB1404" s="39"/>
      <c r="AC1404" s="39"/>
      <c r="AD1404" s="39"/>
      <c r="AE1404" s="39"/>
      <c r="AR1404" s="230" t="s">
        <v>209</v>
      </c>
      <c r="AT1404" s="230" t="s">
        <v>160</v>
      </c>
      <c r="AU1404" s="230" t="s">
        <v>85</v>
      </c>
      <c r="AY1404" s="18" t="s">
        <v>156</v>
      </c>
      <c r="BE1404" s="231">
        <f>IF(N1404="základní",J1404,0)</f>
        <v>0</v>
      </c>
      <c r="BF1404" s="231">
        <f>IF(N1404="snížená",J1404,0)</f>
        <v>0</v>
      </c>
      <c r="BG1404" s="231">
        <f>IF(N1404="zákl. přenesená",J1404,0)</f>
        <v>0</v>
      </c>
      <c r="BH1404" s="231">
        <f>IF(N1404="sníž. přenesená",J1404,0)</f>
        <v>0</v>
      </c>
      <c r="BI1404" s="231">
        <f>IF(N1404="nulová",J1404,0)</f>
        <v>0</v>
      </c>
      <c r="BJ1404" s="18" t="s">
        <v>83</v>
      </c>
      <c r="BK1404" s="231">
        <f>ROUND(I1404*H1404,2)</f>
        <v>0</v>
      </c>
      <c r="BL1404" s="18" t="s">
        <v>209</v>
      </c>
      <c r="BM1404" s="230" t="s">
        <v>1230</v>
      </c>
    </row>
    <row r="1405" s="2" customFormat="1">
      <c r="A1405" s="39"/>
      <c r="B1405" s="40"/>
      <c r="C1405" s="41"/>
      <c r="D1405" s="232" t="s">
        <v>168</v>
      </c>
      <c r="E1405" s="41"/>
      <c r="F1405" s="233" t="s">
        <v>1231</v>
      </c>
      <c r="G1405" s="41"/>
      <c r="H1405" s="41"/>
      <c r="I1405" s="234"/>
      <c r="J1405" s="41"/>
      <c r="K1405" s="41"/>
      <c r="L1405" s="45"/>
      <c r="M1405" s="235"/>
      <c r="N1405" s="236"/>
      <c r="O1405" s="92"/>
      <c r="P1405" s="92"/>
      <c r="Q1405" s="92"/>
      <c r="R1405" s="92"/>
      <c r="S1405" s="92"/>
      <c r="T1405" s="93"/>
      <c r="U1405" s="39"/>
      <c r="V1405" s="39"/>
      <c r="W1405" s="39"/>
      <c r="X1405" s="39"/>
      <c r="Y1405" s="39"/>
      <c r="Z1405" s="39"/>
      <c r="AA1405" s="39"/>
      <c r="AB1405" s="39"/>
      <c r="AC1405" s="39"/>
      <c r="AD1405" s="39"/>
      <c r="AE1405" s="39"/>
      <c r="AT1405" s="18" t="s">
        <v>168</v>
      </c>
      <c r="AU1405" s="18" t="s">
        <v>85</v>
      </c>
    </row>
    <row r="1406" s="13" customFormat="1">
      <c r="A1406" s="13"/>
      <c r="B1406" s="237"/>
      <c r="C1406" s="238"/>
      <c r="D1406" s="239" t="s">
        <v>170</v>
      </c>
      <c r="E1406" s="240" t="s">
        <v>1</v>
      </c>
      <c r="F1406" s="241" t="s">
        <v>171</v>
      </c>
      <c r="G1406" s="238"/>
      <c r="H1406" s="240" t="s">
        <v>1</v>
      </c>
      <c r="I1406" s="242"/>
      <c r="J1406" s="238"/>
      <c r="K1406" s="238"/>
      <c r="L1406" s="243"/>
      <c r="M1406" s="244"/>
      <c r="N1406" s="245"/>
      <c r="O1406" s="245"/>
      <c r="P1406" s="245"/>
      <c r="Q1406" s="245"/>
      <c r="R1406" s="245"/>
      <c r="S1406" s="245"/>
      <c r="T1406" s="246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47" t="s">
        <v>170</v>
      </c>
      <c r="AU1406" s="247" t="s">
        <v>85</v>
      </c>
      <c r="AV1406" s="13" t="s">
        <v>83</v>
      </c>
      <c r="AW1406" s="13" t="s">
        <v>31</v>
      </c>
      <c r="AX1406" s="13" t="s">
        <v>75</v>
      </c>
      <c r="AY1406" s="247" t="s">
        <v>156</v>
      </c>
    </row>
    <row r="1407" s="13" customFormat="1">
      <c r="A1407" s="13"/>
      <c r="B1407" s="237"/>
      <c r="C1407" s="238"/>
      <c r="D1407" s="239" t="s">
        <v>170</v>
      </c>
      <c r="E1407" s="240" t="s">
        <v>1</v>
      </c>
      <c r="F1407" s="241" t="s">
        <v>172</v>
      </c>
      <c r="G1407" s="238"/>
      <c r="H1407" s="240" t="s">
        <v>1</v>
      </c>
      <c r="I1407" s="242"/>
      <c r="J1407" s="238"/>
      <c r="K1407" s="238"/>
      <c r="L1407" s="243"/>
      <c r="M1407" s="244"/>
      <c r="N1407" s="245"/>
      <c r="O1407" s="245"/>
      <c r="P1407" s="245"/>
      <c r="Q1407" s="245"/>
      <c r="R1407" s="245"/>
      <c r="S1407" s="245"/>
      <c r="T1407" s="246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47" t="s">
        <v>170</v>
      </c>
      <c r="AU1407" s="247" t="s">
        <v>85</v>
      </c>
      <c r="AV1407" s="13" t="s">
        <v>83</v>
      </c>
      <c r="AW1407" s="13" t="s">
        <v>31</v>
      </c>
      <c r="AX1407" s="13" t="s">
        <v>75</v>
      </c>
      <c r="AY1407" s="247" t="s">
        <v>156</v>
      </c>
    </row>
    <row r="1408" s="13" customFormat="1">
      <c r="A1408" s="13"/>
      <c r="B1408" s="237"/>
      <c r="C1408" s="238"/>
      <c r="D1408" s="239" t="s">
        <v>170</v>
      </c>
      <c r="E1408" s="240" t="s">
        <v>1</v>
      </c>
      <c r="F1408" s="241" t="s">
        <v>173</v>
      </c>
      <c r="G1408" s="238"/>
      <c r="H1408" s="240" t="s">
        <v>1</v>
      </c>
      <c r="I1408" s="242"/>
      <c r="J1408" s="238"/>
      <c r="K1408" s="238"/>
      <c r="L1408" s="243"/>
      <c r="M1408" s="244"/>
      <c r="N1408" s="245"/>
      <c r="O1408" s="245"/>
      <c r="P1408" s="245"/>
      <c r="Q1408" s="245"/>
      <c r="R1408" s="245"/>
      <c r="S1408" s="245"/>
      <c r="T1408" s="246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47" t="s">
        <v>170</v>
      </c>
      <c r="AU1408" s="247" t="s">
        <v>85</v>
      </c>
      <c r="AV1408" s="13" t="s">
        <v>83</v>
      </c>
      <c r="AW1408" s="13" t="s">
        <v>31</v>
      </c>
      <c r="AX1408" s="13" t="s">
        <v>75</v>
      </c>
      <c r="AY1408" s="247" t="s">
        <v>156</v>
      </c>
    </row>
    <row r="1409" s="13" customFormat="1">
      <c r="A1409" s="13"/>
      <c r="B1409" s="237"/>
      <c r="C1409" s="238"/>
      <c r="D1409" s="239" t="s">
        <v>170</v>
      </c>
      <c r="E1409" s="240" t="s">
        <v>1</v>
      </c>
      <c r="F1409" s="241" t="s">
        <v>1213</v>
      </c>
      <c r="G1409" s="238"/>
      <c r="H1409" s="240" t="s">
        <v>1</v>
      </c>
      <c r="I1409" s="242"/>
      <c r="J1409" s="238"/>
      <c r="K1409" s="238"/>
      <c r="L1409" s="243"/>
      <c r="M1409" s="244"/>
      <c r="N1409" s="245"/>
      <c r="O1409" s="245"/>
      <c r="P1409" s="245"/>
      <c r="Q1409" s="245"/>
      <c r="R1409" s="245"/>
      <c r="S1409" s="245"/>
      <c r="T1409" s="246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47" t="s">
        <v>170</v>
      </c>
      <c r="AU1409" s="247" t="s">
        <v>85</v>
      </c>
      <c r="AV1409" s="13" t="s">
        <v>83</v>
      </c>
      <c r="AW1409" s="13" t="s">
        <v>31</v>
      </c>
      <c r="AX1409" s="13" t="s">
        <v>75</v>
      </c>
      <c r="AY1409" s="247" t="s">
        <v>156</v>
      </c>
    </row>
    <row r="1410" s="13" customFormat="1">
      <c r="A1410" s="13"/>
      <c r="B1410" s="237"/>
      <c r="C1410" s="238"/>
      <c r="D1410" s="239" t="s">
        <v>170</v>
      </c>
      <c r="E1410" s="240" t="s">
        <v>1</v>
      </c>
      <c r="F1410" s="241" t="s">
        <v>173</v>
      </c>
      <c r="G1410" s="238"/>
      <c r="H1410" s="240" t="s">
        <v>1</v>
      </c>
      <c r="I1410" s="242"/>
      <c r="J1410" s="238"/>
      <c r="K1410" s="238"/>
      <c r="L1410" s="243"/>
      <c r="M1410" s="244"/>
      <c r="N1410" s="245"/>
      <c r="O1410" s="245"/>
      <c r="P1410" s="245"/>
      <c r="Q1410" s="245"/>
      <c r="R1410" s="245"/>
      <c r="S1410" s="245"/>
      <c r="T1410" s="246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47" t="s">
        <v>170</v>
      </c>
      <c r="AU1410" s="247" t="s">
        <v>85</v>
      </c>
      <c r="AV1410" s="13" t="s">
        <v>83</v>
      </c>
      <c r="AW1410" s="13" t="s">
        <v>31</v>
      </c>
      <c r="AX1410" s="13" t="s">
        <v>75</v>
      </c>
      <c r="AY1410" s="247" t="s">
        <v>156</v>
      </c>
    </row>
    <row r="1411" s="14" customFormat="1">
      <c r="A1411" s="14"/>
      <c r="B1411" s="248"/>
      <c r="C1411" s="249"/>
      <c r="D1411" s="239" t="s">
        <v>170</v>
      </c>
      <c r="E1411" s="250" t="s">
        <v>1</v>
      </c>
      <c r="F1411" s="251" t="s">
        <v>1232</v>
      </c>
      <c r="G1411" s="249"/>
      <c r="H1411" s="252">
        <v>6</v>
      </c>
      <c r="I1411" s="253"/>
      <c r="J1411" s="249"/>
      <c r="K1411" s="249"/>
      <c r="L1411" s="254"/>
      <c r="M1411" s="255"/>
      <c r="N1411" s="256"/>
      <c r="O1411" s="256"/>
      <c r="P1411" s="256"/>
      <c r="Q1411" s="256"/>
      <c r="R1411" s="256"/>
      <c r="S1411" s="256"/>
      <c r="T1411" s="257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58" t="s">
        <v>170</v>
      </c>
      <c r="AU1411" s="258" t="s">
        <v>85</v>
      </c>
      <c r="AV1411" s="14" t="s">
        <v>85</v>
      </c>
      <c r="AW1411" s="14" t="s">
        <v>31</v>
      </c>
      <c r="AX1411" s="14" t="s">
        <v>75</v>
      </c>
      <c r="AY1411" s="258" t="s">
        <v>156</v>
      </c>
    </row>
    <row r="1412" s="14" customFormat="1">
      <c r="A1412" s="14"/>
      <c r="B1412" s="248"/>
      <c r="C1412" s="249"/>
      <c r="D1412" s="239" t="s">
        <v>170</v>
      </c>
      <c r="E1412" s="250" t="s">
        <v>1</v>
      </c>
      <c r="F1412" s="251" t="s">
        <v>1233</v>
      </c>
      <c r="G1412" s="249"/>
      <c r="H1412" s="252">
        <v>6</v>
      </c>
      <c r="I1412" s="253"/>
      <c r="J1412" s="249"/>
      <c r="K1412" s="249"/>
      <c r="L1412" s="254"/>
      <c r="M1412" s="255"/>
      <c r="N1412" s="256"/>
      <c r="O1412" s="256"/>
      <c r="P1412" s="256"/>
      <c r="Q1412" s="256"/>
      <c r="R1412" s="256"/>
      <c r="S1412" s="256"/>
      <c r="T1412" s="257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58" t="s">
        <v>170</v>
      </c>
      <c r="AU1412" s="258" t="s">
        <v>85</v>
      </c>
      <c r="AV1412" s="14" t="s">
        <v>85</v>
      </c>
      <c r="AW1412" s="14" t="s">
        <v>31</v>
      </c>
      <c r="AX1412" s="14" t="s">
        <v>75</v>
      </c>
      <c r="AY1412" s="258" t="s">
        <v>156</v>
      </c>
    </row>
    <row r="1413" s="14" customFormat="1">
      <c r="A1413" s="14"/>
      <c r="B1413" s="248"/>
      <c r="C1413" s="249"/>
      <c r="D1413" s="239" t="s">
        <v>170</v>
      </c>
      <c r="E1413" s="250" t="s">
        <v>1</v>
      </c>
      <c r="F1413" s="251" t="s">
        <v>1234</v>
      </c>
      <c r="G1413" s="249"/>
      <c r="H1413" s="252">
        <v>1</v>
      </c>
      <c r="I1413" s="253"/>
      <c r="J1413" s="249"/>
      <c r="K1413" s="249"/>
      <c r="L1413" s="254"/>
      <c r="M1413" s="255"/>
      <c r="N1413" s="256"/>
      <c r="O1413" s="256"/>
      <c r="P1413" s="256"/>
      <c r="Q1413" s="256"/>
      <c r="R1413" s="256"/>
      <c r="S1413" s="256"/>
      <c r="T1413" s="257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58" t="s">
        <v>170</v>
      </c>
      <c r="AU1413" s="258" t="s">
        <v>85</v>
      </c>
      <c r="AV1413" s="14" t="s">
        <v>85</v>
      </c>
      <c r="AW1413" s="14" t="s">
        <v>31</v>
      </c>
      <c r="AX1413" s="14" t="s">
        <v>75</v>
      </c>
      <c r="AY1413" s="258" t="s">
        <v>156</v>
      </c>
    </row>
    <row r="1414" s="14" customFormat="1">
      <c r="A1414" s="14"/>
      <c r="B1414" s="248"/>
      <c r="C1414" s="249"/>
      <c r="D1414" s="239" t="s">
        <v>170</v>
      </c>
      <c r="E1414" s="250" t="s">
        <v>1</v>
      </c>
      <c r="F1414" s="251" t="s">
        <v>1235</v>
      </c>
      <c r="G1414" s="249"/>
      <c r="H1414" s="252">
        <v>4</v>
      </c>
      <c r="I1414" s="253"/>
      <c r="J1414" s="249"/>
      <c r="K1414" s="249"/>
      <c r="L1414" s="254"/>
      <c r="M1414" s="255"/>
      <c r="N1414" s="256"/>
      <c r="O1414" s="256"/>
      <c r="P1414" s="256"/>
      <c r="Q1414" s="256"/>
      <c r="R1414" s="256"/>
      <c r="S1414" s="256"/>
      <c r="T1414" s="257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58" t="s">
        <v>170</v>
      </c>
      <c r="AU1414" s="258" t="s">
        <v>85</v>
      </c>
      <c r="AV1414" s="14" t="s">
        <v>85</v>
      </c>
      <c r="AW1414" s="14" t="s">
        <v>31</v>
      </c>
      <c r="AX1414" s="14" t="s">
        <v>75</v>
      </c>
      <c r="AY1414" s="258" t="s">
        <v>156</v>
      </c>
    </row>
    <row r="1415" s="15" customFormat="1">
      <c r="A1415" s="15"/>
      <c r="B1415" s="259"/>
      <c r="C1415" s="260"/>
      <c r="D1415" s="239" t="s">
        <v>170</v>
      </c>
      <c r="E1415" s="261" t="s">
        <v>1</v>
      </c>
      <c r="F1415" s="262" t="s">
        <v>176</v>
      </c>
      <c r="G1415" s="260"/>
      <c r="H1415" s="263">
        <v>17</v>
      </c>
      <c r="I1415" s="264"/>
      <c r="J1415" s="260"/>
      <c r="K1415" s="260"/>
      <c r="L1415" s="265"/>
      <c r="M1415" s="266"/>
      <c r="N1415" s="267"/>
      <c r="O1415" s="267"/>
      <c r="P1415" s="267"/>
      <c r="Q1415" s="267"/>
      <c r="R1415" s="267"/>
      <c r="S1415" s="267"/>
      <c r="T1415" s="268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  <c r="AE1415" s="15"/>
      <c r="AT1415" s="269" t="s">
        <v>170</v>
      </c>
      <c r="AU1415" s="269" t="s">
        <v>85</v>
      </c>
      <c r="AV1415" s="15" t="s">
        <v>165</v>
      </c>
      <c r="AW1415" s="15" t="s">
        <v>31</v>
      </c>
      <c r="AX1415" s="15" t="s">
        <v>83</v>
      </c>
      <c r="AY1415" s="269" t="s">
        <v>156</v>
      </c>
    </row>
    <row r="1416" s="2" customFormat="1" ht="26.4" customHeight="1">
      <c r="A1416" s="39"/>
      <c r="B1416" s="40"/>
      <c r="C1416" s="219" t="s">
        <v>1236</v>
      </c>
      <c r="D1416" s="219" t="s">
        <v>160</v>
      </c>
      <c r="E1416" s="220" t="s">
        <v>1237</v>
      </c>
      <c r="F1416" s="221" t="s">
        <v>1238</v>
      </c>
      <c r="G1416" s="222" t="s">
        <v>163</v>
      </c>
      <c r="H1416" s="223">
        <v>141.328</v>
      </c>
      <c r="I1416" s="224"/>
      <c r="J1416" s="225">
        <f>ROUND(I1416*H1416,2)</f>
        <v>0</v>
      </c>
      <c r="K1416" s="221" t="s">
        <v>164</v>
      </c>
      <c r="L1416" s="45"/>
      <c r="M1416" s="226" t="s">
        <v>1</v>
      </c>
      <c r="N1416" s="227" t="s">
        <v>40</v>
      </c>
      <c r="O1416" s="92"/>
      <c r="P1416" s="228">
        <f>O1416*H1416</f>
        <v>0</v>
      </c>
      <c r="Q1416" s="228">
        <v>0</v>
      </c>
      <c r="R1416" s="228">
        <f>Q1416*H1416</f>
        <v>0</v>
      </c>
      <c r="S1416" s="228">
        <v>0.0084799999999999997</v>
      </c>
      <c r="T1416" s="229">
        <f>S1416*H1416</f>
        <v>1.19846144</v>
      </c>
      <c r="U1416" s="39"/>
      <c r="V1416" s="39"/>
      <c r="W1416" s="39"/>
      <c r="X1416" s="39"/>
      <c r="Y1416" s="39"/>
      <c r="Z1416" s="39"/>
      <c r="AA1416" s="39"/>
      <c r="AB1416" s="39"/>
      <c r="AC1416" s="39"/>
      <c r="AD1416" s="39"/>
      <c r="AE1416" s="39"/>
      <c r="AR1416" s="230" t="s">
        <v>209</v>
      </c>
      <c r="AT1416" s="230" t="s">
        <v>160</v>
      </c>
      <c r="AU1416" s="230" t="s">
        <v>85</v>
      </c>
      <c r="AY1416" s="18" t="s">
        <v>156</v>
      </c>
      <c r="BE1416" s="231">
        <f>IF(N1416="základní",J1416,0)</f>
        <v>0</v>
      </c>
      <c r="BF1416" s="231">
        <f>IF(N1416="snížená",J1416,0)</f>
        <v>0</v>
      </c>
      <c r="BG1416" s="231">
        <f>IF(N1416="zákl. přenesená",J1416,0)</f>
        <v>0</v>
      </c>
      <c r="BH1416" s="231">
        <f>IF(N1416="sníž. přenesená",J1416,0)</f>
        <v>0</v>
      </c>
      <c r="BI1416" s="231">
        <f>IF(N1416="nulová",J1416,0)</f>
        <v>0</v>
      </c>
      <c r="BJ1416" s="18" t="s">
        <v>83</v>
      </c>
      <c r="BK1416" s="231">
        <f>ROUND(I1416*H1416,2)</f>
        <v>0</v>
      </c>
      <c r="BL1416" s="18" t="s">
        <v>209</v>
      </c>
      <c r="BM1416" s="230" t="s">
        <v>1239</v>
      </c>
    </row>
    <row r="1417" s="2" customFormat="1">
      <c r="A1417" s="39"/>
      <c r="B1417" s="40"/>
      <c r="C1417" s="41"/>
      <c r="D1417" s="232" t="s">
        <v>168</v>
      </c>
      <c r="E1417" s="41"/>
      <c r="F1417" s="233" t="s">
        <v>1240</v>
      </c>
      <c r="G1417" s="41"/>
      <c r="H1417" s="41"/>
      <c r="I1417" s="234"/>
      <c r="J1417" s="41"/>
      <c r="K1417" s="41"/>
      <c r="L1417" s="45"/>
      <c r="M1417" s="235"/>
      <c r="N1417" s="236"/>
      <c r="O1417" s="92"/>
      <c r="P1417" s="92"/>
      <c r="Q1417" s="92"/>
      <c r="R1417" s="92"/>
      <c r="S1417" s="92"/>
      <c r="T1417" s="93"/>
      <c r="U1417" s="39"/>
      <c r="V1417" s="39"/>
      <c r="W1417" s="39"/>
      <c r="X1417" s="39"/>
      <c r="Y1417" s="39"/>
      <c r="Z1417" s="39"/>
      <c r="AA1417" s="39"/>
      <c r="AB1417" s="39"/>
      <c r="AC1417" s="39"/>
      <c r="AD1417" s="39"/>
      <c r="AE1417" s="39"/>
      <c r="AT1417" s="18" t="s">
        <v>168</v>
      </c>
      <c r="AU1417" s="18" t="s">
        <v>85</v>
      </c>
    </row>
    <row r="1418" s="13" customFormat="1">
      <c r="A1418" s="13"/>
      <c r="B1418" s="237"/>
      <c r="C1418" s="238"/>
      <c r="D1418" s="239" t="s">
        <v>170</v>
      </c>
      <c r="E1418" s="240" t="s">
        <v>1</v>
      </c>
      <c r="F1418" s="241" t="s">
        <v>171</v>
      </c>
      <c r="G1418" s="238"/>
      <c r="H1418" s="240" t="s">
        <v>1</v>
      </c>
      <c r="I1418" s="242"/>
      <c r="J1418" s="238"/>
      <c r="K1418" s="238"/>
      <c r="L1418" s="243"/>
      <c r="M1418" s="244"/>
      <c r="N1418" s="245"/>
      <c r="O1418" s="245"/>
      <c r="P1418" s="245"/>
      <c r="Q1418" s="245"/>
      <c r="R1418" s="245"/>
      <c r="S1418" s="245"/>
      <c r="T1418" s="246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T1418" s="247" t="s">
        <v>170</v>
      </c>
      <c r="AU1418" s="247" t="s">
        <v>85</v>
      </c>
      <c r="AV1418" s="13" t="s">
        <v>83</v>
      </c>
      <c r="AW1418" s="13" t="s">
        <v>31</v>
      </c>
      <c r="AX1418" s="13" t="s">
        <v>75</v>
      </c>
      <c r="AY1418" s="247" t="s">
        <v>156</v>
      </c>
    </row>
    <row r="1419" s="13" customFormat="1">
      <c r="A1419" s="13"/>
      <c r="B1419" s="237"/>
      <c r="C1419" s="238"/>
      <c r="D1419" s="239" t="s">
        <v>170</v>
      </c>
      <c r="E1419" s="240" t="s">
        <v>1</v>
      </c>
      <c r="F1419" s="241" t="s">
        <v>172</v>
      </c>
      <c r="G1419" s="238"/>
      <c r="H1419" s="240" t="s">
        <v>1</v>
      </c>
      <c r="I1419" s="242"/>
      <c r="J1419" s="238"/>
      <c r="K1419" s="238"/>
      <c r="L1419" s="243"/>
      <c r="M1419" s="244"/>
      <c r="N1419" s="245"/>
      <c r="O1419" s="245"/>
      <c r="P1419" s="245"/>
      <c r="Q1419" s="245"/>
      <c r="R1419" s="245"/>
      <c r="S1419" s="245"/>
      <c r="T1419" s="246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247" t="s">
        <v>170</v>
      </c>
      <c r="AU1419" s="247" t="s">
        <v>85</v>
      </c>
      <c r="AV1419" s="13" t="s">
        <v>83</v>
      </c>
      <c r="AW1419" s="13" t="s">
        <v>31</v>
      </c>
      <c r="AX1419" s="13" t="s">
        <v>75</v>
      </c>
      <c r="AY1419" s="247" t="s">
        <v>156</v>
      </c>
    </row>
    <row r="1420" s="13" customFormat="1">
      <c r="A1420" s="13"/>
      <c r="B1420" s="237"/>
      <c r="C1420" s="238"/>
      <c r="D1420" s="239" t="s">
        <v>170</v>
      </c>
      <c r="E1420" s="240" t="s">
        <v>1</v>
      </c>
      <c r="F1420" s="241" t="s">
        <v>173</v>
      </c>
      <c r="G1420" s="238"/>
      <c r="H1420" s="240" t="s">
        <v>1</v>
      </c>
      <c r="I1420" s="242"/>
      <c r="J1420" s="238"/>
      <c r="K1420" s="238"/>
      <c r="L1420" s="243"/>
      <c r="M1420" s="244"/>
      <c r="N1420" s="245"/>
      <c r="O1420" s="245"/>
      <c r="P1420" s="245"/>
      <c r="Q1420" s="245"/>
      <c r="R1420" s="245"/>
      <c r="S1420" s="245"/>
      <c r="T1420" s="246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247" t="s">
        <v>170</v>
      </c>
      <c r="AU1420" s="247" t="s">
        <v>85</v>
      </c>
      <c r="AV1420" s="13" t="s">
        <v>83</v>
      </c>
      <c r="AW1420" s="13" t="s">
        <v>31</v>
      </c>
      <c r="AX1420" s="13" t="s">
        <v>75</v>
      </c>
      <c r="AY1420" s="247" t="s">
        <v>156</v>
      </c>
    </row>
    <row r="1421" s="13" customFormat="1">
      <c r="A1421" s="13"/>
      <c r="B1421" s="237"/>
      <c r="C1421" s="238"/>
      <c r="D1421" s="239" t="s">
        <v>170</v>
      </c>
      <c r="E1421" s="240" t="s">
        <v>1</v>
      </c>
      <c r="F1421" s="241" t="s">
        <v>1213</v>
      </c>
      <c r="G1421" s="238"/>
      <c r="H1421" s="240" t="s">
        <v>1</v>
      </c>
      <c r="I1421" s="242"/>
      <c r="J1421" s="238"/>
      <c r="K1421" s="238"/>
      <c r="L1421" s="243"/>
      <c r="M1421" s="244"/>
      <c r="N1421" s="245"/>
      <c r="O1421" s="245"/>
      <c r="P1421" s="245"/>
      <c r="Q1421" s="245"/>
      <c r="R1421" s="245"/>
      <c r="S1421" s="245"/>
      <c r="T1421" s="246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47" t="s">
        <v>170</v>
      </c>
      <c r="AU1421" s="247" t="s">
        <v>85</v>
      </c>
      <c r="AV1421" s="13" t="s">
        <v>83</v>
      </c>
      <c r="AW1421" s="13" t="s">
        <v>31</v>
      </c>
      <c r="AX1421" s="13" t="s">
        <v>75</v>
      </c>
      <c r="AY1421" s="247" t="s">
        <v>156</v>
      </c>
    </row>
    <row r="1422" s="13" customFormat="1">
      <c r="A1422" s="13"/>
      <c r="B1422" s="237"/>
      <c r="C1422" s="238"/>
      <c r="D1422" s="239" t="s">
        <v>170</v>
      </c>
      <c r="E1422" s="240" t="s">
        <v>1</v>
      </c>
      <c r="F1422" s="241" t="s">
        <v>173</v>
      </c>
      <c r="G1422" s="238"/>
      <c r="H1422" s="240" t="s">
        <v>1</v>
      </c>
      <c r="I1422" s="242"/>
      <c r="J1422" s="238"/>
      <c r="K1422" s="238"/>
      <c r="L1422" s="243"/>
      <c r="M1422" s="244"/>
      <c r="N1422" s="245"/>
      <c r="O1422" s="245"/>
      <c r="P1422" s="245"/>
      <c r="Q1422" s="245"/>
      <c r="R1422" s="245"/>
      <c r="S1422" s="245"/>
      <c r="T1422" s="246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47" t="s">
        <v>170</v>
      </c>
      <c r="AU1422" s="247" t="s">
        <v>85</v>
      </c>
      <c r="AV1422" s="13" t="s">
        <v>83</v>
      </c>
      <c r="AW1422" s="13" t="s">
        <v>31</v>
      </c>
      <c r="AX1422" s="13" t="s">
        <v>75</v>
      </c>
      <c r="AY1422" s="247" t="s">
        <v>156</v>
      </c>
    </row>
    <row r="1423" s="14" customFormat="1">
      <c r="A1423" s="14"/>
      <c r="B1423" s="248"/>
      <c r="C1423" s="249"/>
      <c r="D1423" s="239" t="s">
        <v>170</v>
      </c>
      <c r="E1423" s="250" t="s">
        <v>1</v>
      </c>
      <c r="F1423" s="251" t="s">
        <v>1241</v>
      </c>
      <c r="G1423" s="249"/>
      <c r="H1423" s="252">
        <v>70.664000000000001</v>
      </c>
      <c r="I1423" s="253"/>
      <c r="J1423" s="249"/>
      <c r="K1423" s="249"/>
      <c r="L1423" s="254"/>
      <c r="M1423" s="255"/>
      <c r="N1423" s="256"/>
      <c r="O1423" s="256"/>
      <c r="P1423" s="256"/>
      <c r="Q1423" s="256"/>
      <c r="R1423" s="256"/>
      <c r="S1423" s="256"/>
      <c r="T1423" s="257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58" t="s">
        <v>170</v>
      </c>
      <c r="AU1423" s="258" t="s">
        <v>85</v>
      </c>
      <c r="AV1423" s="14" t="s">
        <v>85</v>
      </c>
      <c r="AW1423" s="14" t="s">
        <v>31</v>
      </c>
      <c r="AX1423" s="14" t="s">
        <v>75</v>
      </c>
      <c r="AY1423" s="258" t="s">
        <v>156</v>
      </c>
    </row>
    <row r="1424" s="14" customFormat="1">
      <c r="A1424" s="14"/>
      <c r="B1424" s="248"/>
      <c r="C1424" s="249"/>
      <c r="D1424" s="239" t="s">
        <v>170</v>
      </c>
      <c r="E1424" s="250" t="s">
        <v>1</v>
      </c>
      <c r="F1424" s="251" t="s">
        <v>1242</v>
      </c>
      <c r="G1424" s="249"/>
      <c r="H1424" s="252">
        <v>70.664000000000001</v>
      </c>
      <c r="I1424" s="253"/>
      <c r="J1424" s="249"/>
      <c r="K1424" s="249"/>
      <c r="L1424" s="254"/>
      <c r="M1424" s="255"/>
      <c r="N1424" s="256"/>
      <c r="O1424" s="256"/>
      <c r="P1424" s="256"/>
      <c r="Q1424" s="256"/>
      <c r="R1424" s="256"/>
      <c r="S1424" s="256"/>
      <c r="T1424" s="257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T1424" s="258" t="s">
        <v>170</v>
      </c>
      <c r="AU1424" s="258" t="s">
        <v>85</v>
      </c>
      <c r="AV1424" s="14" t="s">
        <v>85</v>
      </c>
      <c r="AW1424" s="14" t="s">
        <v>31</v>
      </c>
      <c r="AX1424" s="14" t="s">
        <v>75</v>
      </c>
      <c r="AY1424" s="258" t="s">
        <v>156</v>
      </c>
    </row>
    <row r="1425" s="15" customFormat="1">
      <c r="A1425" s="15"/>
      <c r="B1425" s="259"/>
      <c r="C1425" s="260"/>
      <c r="D1425" s="239" t="s">
        <v>170</v>
      </c>
      <c r="E1425" s="261" t="s">
        <v>1</v>
      </c>
      <c r="F1425" s="262" t="s">
        <v>176</v>
      </c>
      <c r="G1425" s="260"/>
      <c r="H1425" s="263">
        <v>141.328</v>
      </c>
      <c r="I1425" s="264"/>
      <c r="J1425" s="260"/>
      <c r="K1425" s="260"/>
      <c r="L1425" s="265"/>
      <c r="M1425" s="266"/>
      <c r="N1425" s="267"/>
      <c r="O1425" s="267"/>
      <c r="P1425" s="267"/>
      <c r="Q1425" s="267"/>
      <c r="R1425" s="267"/>
      <c r="S1425" s="267"/>
      <c r="T1425" s="268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T1425" s="269" t="s">
        <v>170</v>
      </c>
      <c r="AU1425" s="269" t="s">
        <v>85</v>
      </c>
      <c r="AV1425" s="15" t="s">
        <v>165</v>
      </c>
      <c r="AW1425" s="15" t="s">
        <v>31</v>
      </c>
      <c r="AX1425" s="15" t="s">
        <v>83</v>
      </c>
      <c r="AY1425" s="269" t="s">
        <v>156</v>
      </c>
    </row>
    <row r="1426" s="2" customFormat="1" ht="26.4" customHeight="1">
      <c r="A1426" s="39"/>
      <c r="B1426" s="40"/>
      <c r="C1426" s="219" t="s">
        <v>1243</v>
      </c>
      <c r="D1426" s="219" t="s">
        <v>160</v>
      </c>
      <c r="E1426" s="220" t="s">
        <v>1244</v>
      </c>
      <c r="F1426" s="221" t="s">
        <v>1245</v>
      </c>
      <c r="G1426" s="222" t="s">
        <v>712</v>
      </c>
      <c r="H1426" s="223">
        <v>80</v>
      </c>
      <c r="I1426" s="224"/>
      <c r="J1426" s="225">
        <f>ROUND(I1426*H1426,2)</f>
        <v>0</v>
      </c>
      <c r="K1426" s="221" t="s">
        <v>164</v>
      </c>
      <c r="L1426" s="45"/>
      <c r="M1426" s="226" t="s">
        <v>1</v>
      </c>
      <c r="N1426" s="227" t="s">
        <v>40</v>
      </c>
      <c r="O1426" s="92"/>
      <c r="P1426" s="228">
        <f>O1426*H1426</f>
        <v>0</v>
      </c>
      <c r="Q1426" s="228">
        <v>0</v>
      </c>
      <c r="R1426" s="228">
        <f>Q1426*H1426</f>
        <v>0</v>
      </c>
      <c r="S1426" s="228">
        <v>0.025999999999999999</v>
      </c>
      <c r="T1426" s="229">
        <f>S1426*H1426</f>
        <v>2.0800000000000001</v>
      </c>
      <c r="U1426" s="39"/>
      <c r="V1426" s="39"/>
      <c r="W1426" s="39"/>
      <c r="X1426" s="39"/>
      <c r="Y1426" s="39"/>
      <c r="Z1426" s="39"/>
      <c r="AA1426" s="39"/>
      <c r="AB1426" s="39"/>
      <c r="AC1426" s="39"/>
      <c r="AD1426" s="39"/>
      <c r="AE1426" s="39"/>
      <c r="AR1426" s="230" t="s">
        <v>209</v>
      </c>
      <c r="AT1426" s="230" t="s">
        <v>160</v>
      </c>
      <c r="AU1426" s="230" t="s">
        <v>85</v>
      </c>
      <c r="AY1426" s="18" t="s">
        <v>156</v>
      </c>
      <c r="BE1426" s="231">
        <f>IF(N1426="základní",J1426,0)</f>
        <v>0</v>
      </c>
      <c r="BF1426" s="231">
        <f>IF(N1426="snížená",J1426,0)</f>
        <v>0</v>
      </c>
      <c r="BG1426" s="231">
        <f>IF(N1426="zákl. přenesená",J1426,0)</f>
        <v>0</v>
      </c>
      <c r="BH1426" s="231">
        <f>IF(N1426="sníž. přenesená",J1426,0)</f>
        <v>0</v>
      </c>
      <c r="BI1426" s="231">
        <f>IF(N1426="nulová",J1426,0)</f>
        <v>0</v>
      </c>
      <c r="BJ1426" s="18" t="s">
        <v>83</v>
      </c>
      <c r="BK1426" s="231">
        <f>ROUND(I1426*H1426,2)</f>
        <v>0</v>
      </c>
      <c r="BL1426" s="18" t="s">
        <v>209</v>
      </c>
      <c r="BM1426" s="230" t="s">
        <v>1246</v>
      </c>
    </row>
    <row r="1427" s="2" customFormat="1">
      <c r="A1427" s="39"/>
      <c r="B1427" s="40"/>
      <c r="C1427" s="41"/>
      <c r="D1427" s="232" t="s">
        <v>168</v>
      </c>
      <c r="E1427" s="41"/>
      <c r="F1427" s="233" t="s">
        <v>1247</v>
      </c>
      <c r="G1427" s="41"/>
      <c r="H1427" s="41"/>
      <c r="I1427" s="234"/>
      <c r="J1427" s="41"/>
      <c r="K1427" s="41"/>
      <c r="L1427" s="45"/>
      <c r="M1427" s="235"/>
      <c r="N1427" s="236"/>
      <c r="O1427" s="92"/>
      <c r="P1427" s="92"/>
      <c r="Q1427" s="92"/>
      <c r="R1427" s="92"/>
      <c r="S1427" s="92"/>
      <c r="T1427" s="93"/>
      <c r="U1427" s="39"/>
      <c r="V1427" s="39"/>
      <c r="W1427" s="39"/>
      <c r="X1427" s="39"/>
      <c r="Y1427" s="39"/>
      <c r="Z1427" s="39"/>
      <c r="AA1427" s="39"/>
      <c r="AB1427" s="39"/>
      <c r="AC1427" s="39"/>
      <c r="AD1427" s="39"/>
      <c r="AE1427" s="39"/>
      <c r="AT1427" s="18" t="s">
        <v>168</v>
      </c>
      <c r="AU1427" s="18" t="s">
        <v>85</v>
      </c>
    </row>
    <row r="1428" s="13" customFormat="1">
      <c r="A1428" s="13"/>
      <c r="B1428" s="237"/>
      <c r="C1428" s="238"/>
      <c r="D1428" s="239" t="s">
        <v>170</v>
      </c>
      <c r="E1428" s="240" t="s">
        <v>1</v>
      </c>
      <c r="F1428" s="241" t="s">
        <v>171</v>
      </c>
      <c r="G1428" s="238"/>
      <c r="H1428" s="240" t="s">
        <v>1</v>
      </c>
      <c r="I1428" s="242"/>
      <c r="J1428" s="238"/>
      <c r="K1428" s="238"/>
      <c r="L1428" s="243"/>
      <c r="M1428" s="244"/>
      <c r="N1428" s="245"/>
      <c r="O1428" s="245"/>
      <c r="P1428" s="245"/>
      <c r="Q1428" s="245"/>
      <c r="R1428" s="245"/>
      <c r="S1428" s="245"/>
      <c r="T1428" s="246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47" t="s">
        <v>170</v>
      </c>
      <c r="AU1428" s="247" t="s">
        <v>85</v>
      </c>
      <c r="AV1428" s="13" t="s">
        <v>83</v>
      </c>
      <c r="AW1428" s="13" t="s">
        <v>31</v>
      </c>
      <c r="AX1428" s="13" t="s">
        <v>75</v>
      </c>
      <c r="AY1428" s="247" t="s">
        <v>156</v>
      </c>
    </row>
    <row r="1429" s="13" customFormat="1">
      <c r="A1429" s="13"/>
      <c r="B1429" s="237"/>
      <c r="C1429" s="238"/>
      <c r="D1429" s="239" t="s">
        <v>170</v>
      </c>
      <c r="E1429" s="240" t="s">
        <v>1</v>
      </c>
      <c r="F1429" s="241" t="s">
        <v>172</v>
      </c>
      <c r="G1429" s="238"/>
      <c r="H1429" s="240" t="s">
        <v>1</v>
      </c>
      <c r="I1429" s="242"/>
      <c r="J1429" s="238"/>
      <c r="K1429" s="238"/>
      <c r="L1429" s="243"/>
      <c r="M1429" s="244"/>
      <c r="N1429" s="245"/>
      <c r="O1429" s="245"/>
      <c r="P1429" s="245"/>
      <c r="Q1429" s="245"/>
      <c r="R1429" s="245"/>
      <c r="S1429" s="245"/>
      <c r="T1429" s="246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47" t="s">
        <v>170</v>
      </c>
      <c r="AU1429" s="247" t="s">
        <v>85</v>
      </c>
      <c r="AV1429" s="13" t="s">
        <v>83</v>
      </c>
      <c r="AW1429" s="13" t="s">
        <v>31</v>
      </c>
      <c r="AX1429" s="13" t="s">
        <v>75</v>
      </c>
      <c r="AY1429" s="247" t="s">
        <v>156</v>
      </c>
    </row>
    <row r="1430" s="13" customFormat="1">
      <c r="A1430" s="13"/>
      <c r="B1430" s="237"/>
      <c r="C1430" s="238"/>
      <c r="D1430" s="239" t="s">
        <v>170</v>
      </c>
      <c r="E1430" s="240" t="s">
        <v>1</v>
      </c>
      <c r="F1430" s="241" t="s">
        <v>173</v>
      </c>
      <c r="G1430" s="238"/>
      <c r="H1430" s="240" t="s">
        <v>1</v>
      </c>
      <c r="I1430" s="242"/>
      <c r="J1430" s="238"/>
      <c r="K1430" s="238"/>
      <c r="L1430" s="243"/>
      <c r="M1430" s="244"/>
      <c r="N1430" s="245"/>
      <c r="O1430" s="245"/>
      <c r="P1430" s="245"/>
      <c r="Q1430" s="245"/>
      <c r="R1430" s="245"/>
      <c r="S1430" s="245"/>
      <c r="T1430" s="246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7" t="s">
        <v>170</v>
      </c>
      <c r="AU1430" s="247" t="s">
        <v>85</v>
      </c>
      <c r="AV1430" s="13" t="s">
        <v>83</v>
      </c>
      <c r="AW1430" s="13" t="s">
        <v>31</v>
      </c>
      <c r="AX1430" s="13" t="s">
        <v>75</v>
      </c>
      <c r="AY1430" s="247" t="s">
        <v>156</v>
      </c>
    </row>
    <row r="1431" s="14" customFormat="1">
      <c r="A1431" s="14"/>
      <c r="B1431" s="248"/>
      <c r="C1431" s="249"/>
      <c r="D1431" s="239" t="s">
        <v>170</v>
      </c>
      <c r="E1431" s="250" t="s">
        <v>1</v>
      </c>
      <c r="F1431" s="251" t="s">
        <v>1248</v>
      </c>
      <c r="G1431" s="249"/>
      <c r="H1431" s="252">
        <v>40</v>
      </c>
      <c r="I1431" s="253"/>
      <c r="J1431" s="249"/>
      <c r="K1431" s="249"/>
      <c r="L1431" s="254"/>
      <c r="M1431" s="255"/>
      <c r="N1431" s="256"/>
      <c r="O1431" s="256"/>
      <c r="P1431" s="256"/>
      <c r="Q1431" s="256"/>
      <c r="R1431" s="256"/>
      <c r="S1431" s="256"/>
      <c r="T1431" s="257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58" t="s">
        <v>170</v>
      </c>
      <c r="AU1431" s="258" t="s">
        <v>85</v>
      </c>
      <c r="AV1431" s="14" t="s">
        <v>85</v>
      </c>
      <c r="AW1431" s="14" t="s">
        <v>31</v>
      </c>
      <c r="AX1431" s="14" t="s">
        <v>75</v>
      </c>
      <c r="AY1431" s="258" t="s">
        <v>156</v>
      </c>
    </row>
    <row r="1432" s="14" customFormat="1">
      <c r="A1432" s="14"/>
      <c r="B1432" s="248"/>
      <c r="C1432" s="249"/>
      <c r="D1432" s="239" t="s">
        <v>170</v>
      </c>
      <c r="E1432" s="250" t="s">
        <v>1</v>
      </c>
      <c r="F1432" s="251" t="s">
        <v>1249</v>
      </c>
      <c r="G1432" s="249"/>
      <c r="H1432" s="252">
        <v>40</v>
      </c>
      <c r="I1432" s="253"/>
      <c r="J1432" s="249"/>
      <c r="K1432" s="249"/>
      <c r="L1432" s="254"/>
      <c r="M1432" s="255"/>
      <c r="N1432" s="256"/>
      <c r="O1432" s="256"/>
      <c r="P1432" s="256"/>
      <c r="Q1432" s="256"/>
      <c r="R1432" s="256"/>
      <c r="S1432" s="256"/>
      <c r="T1432" s="257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58" t="s">
        <v>170</v>
      </c>
      <c r="AU1432" s="258" t="s">
        <v>85</v>
      </c>
      <c r="AV1432" s="14" t="s">
        <v>85</v>
      </c>
      <c r="AW1432" s="14" t="s">
        <v>31</v>
      </c>
      <c r="AX1432" s="14" t="s">
        <v>75</v>
      </c>
      <c r="AY1432" s="258" t="s">
        <v>156</v>
      </c>
    </row>
    <row r="1433" s="15" customFormat="1">
      <c r="A1433" s="15"/>
      <c r="B1433" s="259"/>
      <c r="C1433" s="260"/>
      <c r="D1433" s="239" t="s">
        <v>170</v>
      </c>
      <c r="E1433" s="261" t="s">
        <v>1</v>
      </c>
      <c r="F1433" s="262" t="s">
        <v>176</v>
      </c>
      <c r="G1433" s="260"/>
      <c r="H1433" s="263">
        <v>80</v>
      </c>
      <c r="I1433" s="264"/>
      <c r="J1433" s="260"/>
      <c r="K1433" s="260"/>
      <c r="L1433" s="265"/>
      <c r="M1433" s="266"/>
      <c r="N1433" s="267"/>
      <c r="O1433" s="267"/>
      <c r="P1433" s="267"/>
      <c r="Q1433" s="267"/>
      <c r="R1433" s="267"/>
      <c r="S1433" s="267"/>
      <c r="T1433" s="268"/>
      <c r="U1433" s="15"/>
      <c r="V1433" s="15"/>
      <c r="W1433" s="15"/>
      <c r="X1433" s="15"/>
      <c r="Y1433" s="15"/>
      <c r="Z1433" s="15"/>
      <c r="AA1433" s="15"/>
      <c r="AB1433" s="15"/>
      <c r="AC1433" s="15"/>
      <c r="AD1433" s="15"/>
      <c r="AE1433" s="15"/>
      <c r="AT1433" s="269" t="s">
        <v>170</v>
      </c>
      <c r="AU1433" s="269" t="s">
        <v>85</v>
      </c>
      <c r="AV1433" s="15" t="s">
        <v>165</v>
      </c>
      <c r="AW1433" s="15" t="s">
        <v>31</v>
      </c>
      <c r="AX1433" s="15" t="s">
        <v>83</v>
      </c>
      <c r="AY1433" s="269" t="s">
        <v>156</v>
      </c>
    </row>
    <row r="1434" s="2" customFormat="1" ht="26.4" customHeight="1">
      <c r="A1434" s="39"/>
      <c r="B1434" s="40"/>
      <c r="C1434" s="219" t="s">
        <v>1250</v>
      </c>
      <c r="D1434" s="219" t="s">
        <v>160</v>
      </c>
      <c r="E1434" s="220" t="s">
        <v>1251</v>
      </c>
      <c r="F1434" s="221" t="s">
        <v>1252</v>
      </c>
      <c r="G1434" s="222" t="s">
        <v>358</v>
      </c>
      <c r="H1434" s="223">
        <v>653.70000000000005</v>
      </c>
      <c r="I1434" s="224"/>
      <c r="J1434" s="225">
        <f>ROUND(I1434*H1434,2)</f>
        <v>0</v>
      </c>
      <c r="K1434" s="221" t="s">
        <v>164</v>
      </c>
      <c r="L1434" s="45"/>
      <c r="M1434" s="226" t="s">
        <v>1</v>
      </c>
      <c r="N1434" s="227" t="s">
        <v>40</v>
      </c>
      <c r="O1434" s="92"/>
      <c r="P1434" s="228">
        <f>O1434*H1434</f>
        <v>0</v>
      </c>
      <c r="Q1434" s="228">
        <v>0</v>
      </c>
      <c r="R1434" s="228">
        <f>Q1434*H1434</f>
        <v>0</v>
      </c>
      <c r="S1434" s="228">
        <v>0</v>
      </c>
      <c r="T1434" s="229">
        <f>S1434*H1434</f>
        <v>0</v>
      </c>
      <c r="U1434" s="39"/>
      <c r="V1434" s="39"/>
      <c r="W1434" s="39"/>
      <c r="X1434" s="39"/>
      <c r="Y1434" s="39"/>
      <c r="Z1434" s="39"/>
      <c r="AA1434" s="39"/>
      <c r="AB1434" s="39"/>
      <c r="AC1434" s="39"/>
      <c r="AD1434" s="39"/>
      <c r="AE1434" s="39"/>
      <c r="AR1434" s="230" t="s">
        <v>209</v>
      </c>
      <c r="AT1434" s="230" t="s">
        <v>160</v>
      </c>
      <c r="AU1434" s="230" t="s">
        <v>85</v>
      </c>
      <c r="AY1434" s="18" t="s">
        <v>156</v>
      </c>
      <c r="BE1434" s="231">
        <f>IF(N1434="základní",J1434,0)</f>
        <v>0</v>
      </c>
      <c r="BF1434" s="231">
        <f>IF(N1434="snížená",J1434,0)</f>
        <v>0</v>
      </c>
      <c r="BG1434" s="231">
        <f>IF(N1434="zákl. přenesená",J1434,0)</f>
        <v>0</v>
      </c>
      <c r="BH1434" s="231">
        <f>IF(N1434="sníž. přenesená",J1434,0)</f>
        <v>0</v>
      </c>
      <c r="BI1434" s="231">
        <f>IF(N1434="nulová",J1434,0)</f>
        <v>0</v>
      </c>
      <c r="BJ1434" s="18" t="s">
        <v>83</v>
      </c>
      <c r="BK1434" s="231">
        <f>ROUND(I1434*H1434,2)</f>
        <v>0</v>
      </c>
      <c r="BL1434" s="18" t="s">
        <v>209</v>
      </c>
      <c r="BM1434" s="230" t="s">
        <v>1253</v>
      </c>
    </row>
    <row r="1435" s="2" customFormat="1">
      <c r="A1435" s="39"/>
      <c r="B1435" s="40"/>
      <c r="C1435" s="41"/>
      <c r="D1435" s="232" t="s">
        <v>168</v>
      </c>
      <c r="E1435" s="41"/>
      <c r="F1435" s="233" t="s">
        <v>1254</v>
      </c>
      <c r="G1435" s="41"/>
      <c r="H1435" s="41"/>
      <c r="I1435" s="234"/>
      <c r="J1435" s="41"/>
      <c r="K1435" s="41"/>
      <c r="L1435" s="45"/>
      <c r="M1435" s="235"/>
      <c r="N1435" s="236"/>
      <c r="O1435" s="92"/>
      <c r="P1435" s="92"/>
      <c r="Q1435" s="92"/>
      <c r="R1435" s="92"/>
      <c r="S1435" s="92"/>
      <c r="T1435" s="93"/>
      <c r="U1435" s="39"/>
      <c r="V1435" s="39"/>
      <c r="W1435" s="39"/>
      <c r="X1435" s="39"/>
      <c r="Y1435" s="39"/>
      <c r="Z1435" s="39"/>
      <c r="AA1435" s="39"/>
      <c r="AB1435" s="39"/>
      <c r="AC1435" s="39"/>
      <c r="AD1435" s="39"/>
      <c r="AE1435" s="39"/>
      <c r="AT1435" s="18" t="s">
        <v>168</v>
      </c>
      <c r="AU1435" s="18" t="s">
        <v>85</v>
      </c>
    </row>
    <row r="1436" s="13" customFormat="1">
      <c r="A1436" s="13"/>
      <c r="B1436" s="237"/>
      <c r="C1436" s="238"/>
      <c r="D1436" s="239" t="s">
        <v>170</v>
      </c>
      <c r="E1436" s="240" t="s">
        <v>1</v>
      </c>
      <c r="F1436" s="241" t="s">
        <v>171</v>
      </c>
      <c r="G1436" s="238"/>
      <c r="H1436" s="240" t="s">
        <v>1</v>
      </c>
      <c r="I1436" s="242"/>
      <c r="J1436" s="238"/>
      <c r="K1436" s="238"/>
      <c r="L1436" s="243"/>
      <c r="M1436" s="244"/>
      <c r="N1436" s="245"/>
      <c r="O1436" s="245"/>
      <c r="P1436" s="245"/>
      <c r="Q1436" s="245"/>
      <c r="R1436" s="245"/>
      <c r="S1436" s="245"/>
      <c r="T1436" s="246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47" t="s">
        <v>170</v>
      </c>
      <c r="AU1436" s="247" t="s">
        <v>85</v>
      </c>
      <c r="AV1436" s="13" t="s">
        <v>83</v>
      </c>
      <c r="AW1436" s="13" t="s">
        <v>31</v>
      </c>
      <c r="AX1436" s="13" t="s">
        <v>75</v>
      </c>
      <c r="AY1436" s="247" t="s">
        <v>156</v>
      </c>
    </row>
    <row r="1437" s="13" customFormat="1">
      <c r="A1437" s="13"/>
      <c r="B1437" s="237"/>
      <c r="C1437" s="238"/>
      <c r="D1437" s="239" t="s">
        <v>170</v>
      </c>
      <c r="E1437" s="240" t="s">
        <v>1</v>
      </c>
      <c r="F1437" s="241" t="s">
        <v>172</v>
      </c>
      <c r="G1437" s="238"/>
      <c r="H1437" s="240" t="s">
        <v>1</v>
      </c>
      <c r="I1437" s="242"/>
      <c r="J1437" s="238"/>
      <c r="K1437" s="238"/>
      <c r="L1437" s="243"/>
      <c r="M1437" s="244"/>
      <c r="N1437" s="245"/>
      <c r="O1437" s="245"/>
      <c r="P1437" s="245"/>
      <c r="Q1437" s="245"/>
      <c r="R1437" s="245"/>
      <c r="S1437" s="245"/>
      <c r="T1437" s="246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47" t="s">
        <v>170</v>
      </c>
      <c r="AU1437" s="247" t="s">
        <v>85</v>
      </c>
      <c r="AV1437" s="13" t="s">
        <v>83</v>
      </c>
      <c r="AW1437" s="13" t="s">
        <v>31</v>
      </c>
      <c r="AX1437" s="13" t="s">
        <v>75</v>
      </c>
      <c r="AY1437" s="247" t="s">
        <v>156</v>
      </c>
    </row>
    <row r="1438" s="13" customFormat="1">
      <c r="A1438" s="13"/>
      <c r="B1438" s="237"/>
      <c r="C1438" s="238"/>
      <c r="D1438" s="239" t="s">
        <v>170</v>
      </c>
      <c r="E1438" s="240" t="s">
        <v>1</v>
      </c>
      <c r="F1438" s="241" t="s">
        <v>173</v>
      </c>
      <c r="G1438" s="238"/>
      <c r="H1438" s="240" t="s">
        <v>1</v>
      </c>
      <c r="I1438" s="242"/>
      <c r="J1438" s="238"/>
      <c r="K1438" s="238"/>
      <c r="L1438" s="243"/>
      <c r="M1438" s="244"/>
      <c r="N1438" s="245"/>
      <c r="O1438" s="245"/>
      <c r="P1438" s="245"/>
      <c r="Q1438" s="245"/>
      <c r="R1438" s="245"/>
      <c r="S1438" s="245"/>
      <c r="T1438" s="246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47" t="s">
        <v>170</v>
      </c>
      <c r="AU1438" s="247" t="s">
        <v>85</v>
      </c>
      <c r="AV1438" s="13" t="s">
        <v>83</v>
      </c>
      <c r="AW1438" s="13" t="s">
        <v>31</v>
      </c>
      <c r="AX1438" s="13" t="s">
        <v>75</v>
      </c>
      <c r="AY1438" s="247" t="s">
        <v>156</v>
      </c>
    </row>
    <row r="1439" s="13" customFormat="1">
      <c r="A1439" s="13"/>
      <c r="B1439" s="237"/>
      <c r="C1439" s="238"/>
      <c r="D1439" s="239" t="s">
        <v>170</v>
      </c>
      <c r="E1439" s="240" t="s">
        <v>1</v>
      </c>
      <c r="F1439" s="241" t="s">
        <v>1147</v>
      </c>
      <c r="G1439" s="238"/>
      <c r="H1439" s="240" t="s">
        <v>1</v>
      </c>
      <c r="I1439" s="242"/>
      <c r="J1439" s="238"/>
      <c r="K1439" s="238"/>
      <c r="L1439" s="243"/>
      <c r="M1439" s="244"/>
      <c r="N1439" s="245"/>
      <c r="O1439" s="245"/>
      <c r="P1439" s="245"/>
      <c r="Q1439" s="245"/>
      <c r="R1439" s="245"/>
      <c r="S1439" s="245"/>
      <c r="T1439" s="246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47" t="s">
        <v>170</v>
      </c>
      <c r="AU1439" s="247" t="s">
        <v>85</v>
      </c>
      <c r="AV1439" s="13" t="s">
        <v>83</v>
      </c>
      <c r="AW1439" s="13" t="s">
        <v>31</v>
      </c>
      <c r="AX1439" s="13" t="s">
        <v>75</v>
      </c>
      <c r="AY1439" s="247" t="s">
        <v>156</v>
      </c>
    </row>
    <row r="1440" s="13" customFormat="1">
      <c r="A1440" s="13"/>
      <c r="B1440" s="237"/>
      <c r="C1440" s="238"/>
      <c r="D1440" s="239" t="s">
        <v>170</v>
      </c>
      <c r="E1440" s="240" t="s">
        <v>1</v>
      </c>
      <c r="F1440" s="241" t="s">
        <v>173</v>
      </c>
      <c r="G1440" s="238"/>
      <c r="H1440" s="240" t="s">
        <v>1</v>
      </c>
      <c r="I1440" s="242"/>
      <c r="J1440" s="238"/>
      <c r="K1440" s="238"/>
      <c r="L1440" s="243"/>
      <c r="M1440" s="244"/>
      <c r="N1440" s="245"/>
      <c r="O1440" s="245"/>
      <c r="P1440" s="245"/>
      <c r="Q1440" s="245"/>
      <c r="R1440" s="245"/>
      <c r="S1440" s="245"/>
      <c r="T1440" s="246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7" t="s">
        <v>170</v>
      </c>
      <c r="AU1440" s="247" t="s">
        <v>85</v>
      </c>
      <c r="AV1440" s="13" t="s">
        <v>83</v>
      </c>
      <c r="AW1440" s="13" t="s">
        <v>31</v>
      </c>
      <c r="AX1440" s="13" t="s">
        <v>75</v>
      </c>
      <c r="AY1440" s="247" t="s">
        <v>156</v>
      </c>
    </row>
    <row r="1441" s="14" customFormat="1">
      <c r="A1441" s="14"/>
      <c r="B1441" s="248"/>
      <c r="C1441" s="249"/>
      <c r="D1441" s="239" t="s">
        <v>170</v>
      </c>
      <c r="E1441" s="250" t="s">
        <v>1</v>
      </c>
      <c r="F1441" s="251" t="s">
        <v>1255</v>
      </c>
      <c r="G1441" s="249"/>
      <c r="H1441" s="252">
        <v>653.70000000000005</v>
      </c>
      <c r="I1441" s="253"/>
      <c r="J1441" s="249"/>
      <c r="K1441" s="249"/>
      <c r="L1441" s="254"/>
      <c r="M1441" s="255"/>
      <c r="N1441" s="256"/>
      <c r="O1441" s="256"/>
      <c r="P1441" s="256"/>
      <c r="Q1441" s="256"/>
      <c r="R1441" s="256"/>
      <c r="S1441" s="256"/>
      <c r="T1441" s="257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58" t="s">
        <v>170</v>
      </c>
      <c r="AU1441" s="258" t="s">
        <v>85</v>
      </c>
      <c r="AV1441" s="14" t="s">
        <v>85</v>
      </c>
      <c r="AW1441" s="14" t="s">
        <v>31</v>
      </c>
      <c r="AX1441" s="14" t="s">
        <v>75</v>
      </c>
      <c r="AY1441" s="258" t="s">
        <v>156</v>
      </c>
    </row>
    <row r="1442" s="15" customFormat="1">
      <c r="A1442" s="15"/>
      <c r="B1442" s="259"/>
      <c r="C1442" s="260"/>
      <c r="D1442" s="239" t="s">
        <v>170</v>
      </c>
      <c r="E1442" s="261" t="s">
        <v>1</v>
      </c>
      <c r="F1442" s="262" t="s">
        <v>176</v>
      </c>
      <c r="G1442" s="260"/>
      <c r="H1442" s="263">
        <v>653.70000000000005</v>
      </c>
      <c r="I1442" s="264"/>
      <c r="J1442" s="260"/>
      <c r="K1442" s="260"/>
      <c r="L1442" s="265"/>
      <c r="M1442" s="266"/>
      <c r="N1442" s="267"/>
      <c r="O1442" s="267"/>
      <c r="P1442" s="267"/>
      <c r="Q1442" s="267"/>
      <c r="R1442" s="267"/>
      <c r="S1442" s="267"/>
      <c r="T1442" s="268"/>
      <c r="U1442" s="15"/>
      <c r="V1442" s="15"/>
      <c r="W1442" s="15"/>
      <c r="X1442" s="15"/>
      <c r="Y1442" s="15"/>
      <c r="Z1442" s="15"/>
      <c r="AA1442" s="15"/>
      <c r="AB1442" s="15"/>
      <c r="AC1442" s="15"/>
      <c r="AD1442" s="15"/>
      <c r="AE1442" s="15"/>
      <c r="AT1442" s="269" t="s">
        <v>170</v>
      </c>
      <c r="AU1442" s="269" t="s">
        <v>85</v>
      </c>
      <c r="AV1442" s="15" t="s">
        <v>165</v>
      </c>
      <c r="AW1442" s="15" t="s">
        <v>31</v>
      </c>
      <c r="AX1442" s="15" t="s">
        <v>83</v>
      </c>
      <c r="AY1442" s="269" t="s">
        <v>156</v>
      </c>
    </row>
    <row r="1443" s="2" customFormat="1" ht="26.4" customHeight="1">
      <c r="A1443" s="39"/>
      <c r="B1443" s="40"/>
      <c r="C1443" s="281" t="s">
        <v>1256</v>
      </c>
      <c r="D1443" s="281" t="s">
        <v>289</v>
      </c>
      <c r="E1443" s="282" t="s">
        <v>1257</v>
      </c>
      <c r="F1443" s="283" t="s">
        <v>1258</v>
      </c>
      <c r="G1443" s="284" t="s">
        <v>358</v>
      </c>
      <c r="H1443" s="285">
        <v>686.38499999999999</v>
      </c>
      <c r="I1443" s="286"/>
      <c r="J1443" s="287">
        <f>ROUND(I1443*H1443,2)</f>
        <v>0</v>
      </c>
      <c r="K1443" s="283" t="s">
        <v>164</v>
      </c>
      <c r="L1443" s="288"/>
      <c r="M1443" s="289" t="s">
        <v>1</v>
      </c>
      <c r="N1443" s="290" t="s">
        <v>40</v>
      </c>
      <c r="O1443" s="92"/>
      <c r="P1443" s="228">
        <f>O1443*H1443</f>
        <v>0</v>
      </c>
      <c r="Q1443" s="228">
        <v>0.0030000000000000001</v>
      </c>
      <c r="R1443" s="228">
        <f>Q1443*H1443</f>
        <v>2.0591550000000001</v>
      </c>
      <c r="S1443" s="228">
        <v>0</v>
      </c>
      <c r="T1443" s="229">
        <f>S1443*H1443</f>
        <v>0</v>
      </c>
      <c r="U1443" s="39"/>
      <c r="V1443" s="39"/>
      <c r="W1443" s="39"/>
      <c r="X1443" s="39"/>
      <c r="Y1443" s="39"/>
      <c r="Z1443" s="39"/>
      <c r="AA1443" s="39"/>
      <c r="AB1443" s="39"/>
      <c r="AC1443" s="39"/>
      <c r="AD1443" s="39"/>
      <c r="AE1443" s="39"/>
      <c r="AR1443" s="230" t="s">
        <v>399</v>
      </c>
      <c r="AT1443" s="230" t="s">
        <v>289</v>
      </c>
      <c r="AU1443" s="230" t="s">
        <v>85</v>
      </c>
      <c r="AY1443" s="18" t="s">
        <v>156</v>
      </c>
      <c r="BE1443" s="231">
        <f>IF(N1443="základní",J1443,0)</f>
        <v>0</v>
      </c>
      <c r="BF1443" s="231">
        <f>IF(N1443="snížená",J1443,0)</f>
        <v>0</v>
      </c>
      <c r="BG1443" s="231">
        <f>IF(N1443="zákl. přenesená",J1443,0)</f>
        <v>0</v>
      </c>
      <c r="BH1443" s="231">
        <f>IF(N1443="sníž. přenesená",J1443,0)</f>
        <v>0</v>
      </c>
      <c r="BI1443" s="231">
        <f>IF(N1443="nulová",J1443,0)</f>
        <v>0</v>
      </c>
      <c r="BJ1443" s="18" t="s">
        <v>83</v>
      </c>
      <c r="BK1443" s="231">
        <f>ROUND(I1443*H1443,2)</f>
        <v>0</v>
      </c>
      <c r="BL1443" s="18" t="s">
        <v>209</v>
      </c>
      <c r="BM1443" s="230" t="s">
        <v>1259</v>
      </c>
    </row>
    <row r="1444" s="14" customFormat="1">
      <c r="A1444" s="14"/>
      <c r="B1444" s="248"/>
      <c r="C1444" s="249"/>
      <c r="D1444" s="239" t="s">
        <v>170</v>
      </c>
      <c r="E1444" s="249"/>
      <c r="F1444" s="251" t="s">
        <v>1260</v>
      </c>
      <c r="G1444" s="249"/>
      <c r="H1444" s="252">
        <v>686.38499999999999</v>
      </c>
      <c r="I1444" s="253"/>
      <c r="J1444" s="249"/>
      <c r="K1444" s="249"/>
      <c r="L1444" s="254"/>
      <c r="M1444" s="255"/>
      <c r="N1444" s="256"/>
      <c r="O1444" s="256"/>
      <c r="P1444" s="256"/>
      <c r="Q1444" s="256"/>
      <c r="R1444" s="256"/>
      <c r="S1444" s="256"/>
      <c r="T1444" s="257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58" t="s">
        <v>170</v>
      </c>
      <c r="AU1444" s="258" t="s">
        <v>85</v>
      </c>
      <c r="AV1444" s="14" t="s">
        <v>85</v>
      </c>
      <c r="AW1444" s="14" t="s">
        <v>4</v>
      </c>
      <c r="AX1444" s="14" t="s">
        <v>83</v>
      </c>
      <c r="AY1444" s="258" t="s">
        <v>156</v>
      </c>
    </row>
    <row r="1445" s="2" customFormat="1" ht="26.4" customHeight="1">
      <c r="A1445" s="39"/>
      <c r="B1445" s="40"/>
      <c r="C1445" s="219" t="s">
        <v>1261</v>
      </c>
      <c r="D1445" s="219" t="s">
        <v>160</v>
      </c>
      <c r="E1445" s="220" t="s">
        <v>1262</v>
      </c>
      <c r="F1445" s="221" t="s">
        <v>1263</v>
      </c>
      <c r="G1445" s="222" t="s">
        <v>1264</v>
      </c>
      <c r="H1445" s="291"/>
      <c r="I1445" s="224"/>
      <c r="J1445" s="225">
        <f>ROUND(I1445*H1445,2)</f>
        <v>0</v>
      </c>
      <c r="K1445" s="221" t="s">
        <v>164</v>
      </c>
      <c r="L1445" s="45"/>
      <c r="M1445" s="226" t="s">
        <v>1</v>
      </c>
      <c r="N1445" s="227" t="s">
        <v>40</v>
      </c>
      <c r="O1445" s="92"/>
      <c r="P1445" s="228">
        <f>O1445*H1445</f>
        <v>0</v>
      </c>
      <c r="Q1445" s="228">
        <v>0</v>
      </c>
      <c r="R1445" s="228">
        <f>Q1445*H1445</f>
        <v>0</v>
      </c>
      <c r="S1445" s="228">
        <v>0</v>
      </c>
      <c r="T1445" s="229">
        <f>S1445*H1445</f>
        <v>0</v>
      </c>
      <c r="U1445" s="39"/>
      <c r="V1445" s="39"/>
      <c r="W1445" s="39"/>
      <c r="X1445" s="39"/>
      <c r="Y1445" s="39"/>
      <c r="Z1445" s="39"/>
      <c r="AA1445" s="39"/>
      <c r="AB1445" s="39"/>
      <c r="AC1445" s="39"/>
      <c r="AD1445" s="39"/>
      <c r="AE1445" s="39"/>
      <c r="AR1445" s="230" t="s">
        <v>209</v>
      </c>
      <c r="AT1445" s="230" t="s">
        <v>160</v>
      </c>
      <c r="AU1445" s="230" t="s">
        <v>85</v>
      </c>
      <c r="AY1445" s="18" t="s">
        <v>156</v>
      </c>
      <c r="BE1445" s="231">
        <f>IF(N1445="základní",J1445,0)</f>
        <v>0</v>
      </c>
      <c r="BF1445" s="231">
        <f>IF(N1445="snížená",J1445,0)</f>
        <v>0</v>
      </c>
      <c r="BG1445" s="231">
        <f>IF(N1445="zákl. přenesená",J1445,0)</f>
        <v>0</v>
      </c>
      <c r="BH1445" s="231">
        <f>IF(N1445="sníž. přenesená",J1445,0)</f>
        <v>0</v>
      </c>
      <c r="BI1445" s="231">
        <f>IF(N1445="nulová",J1445,0)</f>
        <v>0</v>
      </c>
      <c r="BJ1445" s="18" t="s">
        <v>83</v>
      </c>
      <c r="BK1445" s="231">
        <f>ROUND(I1445*H1445,2)</f>
        <v>0</v>
      </c>
      <c r="BL1445" s="18" t="s">
        <v>209</v>
      </c>
      <c r="BM1445" s="230" t="s">
        <v>1265</v>
      </c>
    </row>
    <row r="1446" s="2" customFormat="1">
      <c r="A1446" s="39"/>
      <c r="B1446" s="40"/>
      <c r="C1446" s="41"/>
      <c r="D1446" s="232" t="s">
        <v>168</v>
      </c>
      <c r="E1446" s="41"/>
      <c r="F1446" s="233" t="s">
        <v>1266</v>
      </c>
      <c r="G1446" s="41"/>
      <c r="H1446" s="41"/>
      <c r="I1446" s="234"/>
      <c r="J1446" s="41"/>
      <c r="K1446" s="41"/>
      <c r="L1446" s="45"/>
      <c r="M1446" s="235"/>
      <c r="N1446" s="236"/>
      <c r="O1446" s="92"/>
      <c r="P1446" s="92"/>
      <c r="Q1446" s="92"/>
      <c r="R1446" s="92"/>
      <c r="S1446" s="92"/>
      <c r="T1446" s="93"/>
      <c r="U1446" s="39"/>
      <c r="V1446" s="39"/>
      <c r="W1446" s="39"/>
      <c r="X1446" s="39"/>
      <c r="Y1446" s="39"/>
      <c r="Z1446" s="39"/>
      <c r="AA1446" s="39"/>
      <c r="AB1446" s="39"/>
      <c r="AC1446" s="39"/>
      <c r="AD1446" s="39"/>
      <c r="AE1446" s="39"/>
      <c r="AT1446" s="18" t="s">
        <v>168</v>
      </c>
      <c r="AU1446" s="18" t="s">
        <v>85</v>
      </c>
    </row>
    <row r="1447" s="12" customFormat="1" ht="22.8" customHeight="1">
      <c r="A1447" s="12"/>
      <c r="B1447" s="203"/>
      <c r="C1447" s="204"/>
      <c r="D1447" s="205" t="s">
        <v>74</v>
      </c>
      <c r="E1447" s="217" t="s">
        <v>1267</v>
      </c>
      <c r="F1447" s="217" t="s">
        <v>1268</v>
      </c>
      <c r="G1447" s="204"/>
      <c r="H1447" s="204"/>
      <c r="I1447" s="207"/>
      <c r="J1447" s="218">
        <f>BK1447</f>
        <v>0</v>
      </c>
      <c r="K1447" s="204"/>
      <c r="L1447" s="209"/>
      <c r="M1447" s="210"/>
      <c r="N1447" s="211"/>
      <c r="O1447" s="211"/>
      <c r="P1447" s="212">
        <f>SUM(P1448:P1467)</f>
        <v>0</v>
      </c>
      <c r="Q1447" s="211"/>
      <c r="R1447" s="212">
        <f>SUM(R1448:R1467)</f>
        <v>0</v>
      </c>
      <c r="S1447" s="211"/>
      <c r="T1447" s="213">
        <f>SUM(T1448:T1467)</f>
        <v>0</v>
      </c>
      <c r="U1447" s="12"/>
      <c r="V1447" s="12"/>
      <c r="W1447" s="12"/>
      <c r="X1447" s="12"/>
      <c r="Y1447" s="12"/>
      <c r="Z1447" s="12"/>
      <c r="AA1447" s="12"/>
      <c r="AB1447" s="12"/>
      <c r="AC1447" s="12"/>
      <c r="AD1447" s="12"/>
      <c r="AE1447" s="12"/>
      <c r="AR1447" s="214" t="s">
        <v>85</v>
      </c>
      <c r="AT1447" s="215" t="s">
        <v>74</v>
      </c>
      <c r="AU1447" s="215" t="s">
        <v>83</v>
      </c>
      <c r="AY1447" s="214" t="s">
        <v>156</v>
      </c>
      <c r="BK1447" s="216">
        <f>SUM(BK1448:BK1467)</f>
        <v>0</v>
      </c>
    </row>
    <row r="1448" s="2" customFormat="1" ht="60" customHeight="1">
      <c r="A1448" s="39"/>
      <c r="B1448" s="40"/>
      <c r="C1448" s="219" t="s">
        <v>1269</v>
      </c>
      <c r="D1448" s="219" t="s">
        <v>160</v>
      </c>
      <c r="E1448" s="220" t="s">
        <v>1270</v>
      </c>
      <c r="F1448" s="221" t="s">
        <v>1271</v>
      </c>
      <c r="G1448" s="222" t="s">
        <v>712</v>
      </c>
      <c r="H1448" s="223">
        <v>4</v>
      </c>
      <c r="I1448" s="224"/>
      <c r="J1448" s="225">
        <f>ROUND(I1448*H1448,2)</f>
        <v>0</v>
      </c>
      <c r="K1448" s="221" t="s">
        <v>1</v>
      </c>
      <c r="L1448" s="45"/>
      <c r="M1448" s="226" t="s">
        <v>1</v>
      </c>
      <c r="N1448" s="227" t="s">
        <v>40</v>
      </c>
      <c r="O1448" s="92"/>
      <c r="P1448" s="228">
        <f>O1448*H1448</f>
        <v>0</v>
      </c>
      <c r="Q1448" s="228">
        <v>0</v>
      </c>
      <c r="R1448" s="228">
        <f>Q1448*H1448</f>
        <v>0</v>
      </c>
      <c r="S1448" s="228">
        <v>0</v>
      </c>
      <c r="T1448" s="229">
        <f>S1448*H1448</f>
        <v>0</v>
      </c>
      <c r="U1448" s="39"/>
      <c r="V1448" s="39"/>
      <c r="W1448" s="39"/>
      <c r="X1448" s="39"/>
      <c r="Y1448" s="39"/>
      <c r="Z1448" s="39"/>
      <c r="AA1448" s="39"/>
      <c r="AB1448" s="39"/>
      <c r="AC1448" s="39"/>
      <c r="AD1448" s="39"/>
      <c r="AE1448" s="39"/>
      <c r="AR1448" s="230" t="s">
        <v>209</v>
      </c>
      <c r="AT1448" s="230" t="s">
        <v>160</v>
      </c>
      <c r="AU1448" s="230" t="s">
        <v>85</v>
      </c>
      <c r="AY1448" s="18" t="s">
        <v>156</v>
      </c>
      <c r="BE1448" s="231">
        <f>IF(N1448="základní",J1448,0)</f>
        <v>0</v>
      </c>
      <c r="BF1448" s="231">
        <f>IF(N1448="snížená",J1448,0)</f>
        <v>0</v>
      </c>
      <c r="BG1448" s="231">
        <f>IF(N1448="zákl. přenesená",J1448,0)</f>
        <v>0</v>
      </c>
      <c r="BH1448" s="231">
        <f>IF(N1448="sníž. přenesená",J1448,0)</f>
        <v>0</v>
      </c>
      <c r="BI1448" s="231">
        <f>IF(N1448="nulová",J1448,0)</f>
        <v>0</v>
      </c>
      <c r="BJ1448" s="18" t="s">
        <v>83</v>
      </c>
      <c r="BK1448" s="231">
        <f>ROUND(I1448*H1448,2)</f>
        <v>0</v>
      </c>
      <c r="BL1448" s="18" t="s">
        <v>209</v>
      </c>
      <c r="BM1448" s="230" t="s">
        <v>1272</v>
      </c>
    </row>
    <row r="1449" s="13" customFormat="1">
      <c r="A1449" s="13"/>
      <c r="B1449" s="237"/>
      <c r="C1449" s="238"/>
      <c r="D1449" s="239" t="s">
        <v>170</v>
      </c>
      <c r="E1449" s="240" t="s">
        <v>1</v>
      </c>
      <c r="F1449" s="241" t="s">
        <v>1273</v>
      </c>
      <c r="G1449" s="238"/>
      <c r="H1449" s="240" t="s">
        <v>1</v>
      </c>
      <c r="I1449" s="242"/>
      <c r="J1449" s="238"/>
      <c r="K1449" s="238"/>
      <c r="L1449" s="243"/>
      <c r="M1449" s="244"/>
      <c r="N1449" s="245"/>
      <c r="O1449" s="245"/>
      <c r="P1449" s="245"/>
      <c r="Q1449" s="245"/>
      <c r="R1449" s="245"/>
      <c r="S1449" s="245"/>
      <c r="T1449" s="246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47" t="s">
        <v>170</v>
      </c>
      <c r="AU1449" s="247" t="s">
        <v>85</v>
      </c>
      <c r="AV1449" s="13" t="s">
        <v>83</v>
      </c>
      <c r="AW1449" s="13" t="s">
        <v>31</v>
      </c>
      <c r="AX1449" s="13" t="s">
        <v>75</v>
      </c>
      <c r="AY1449" s="247" t="s">
        <v>156</v>
      </c>
    </row>
    <row r="1450" s="13" customFormat="1">
      <c r="A1450" s="13"/>
      <c r="B1450" s="237"/>
      <c r="C1450" s="238"/>
      <c r="D1450" s="239" t="s">
        <v>170</v>
      </c>
      <c r="E1450" s="240" t="s">
        <v>1</v>
      </c>
      <c r="F1450" s="241" t="s">
        <v>1274</v>
      </c>
      <c r="G1450" s="238"/>
      <c r="H1450" s="240" t="s">
        <v>1</v>
      </c>
      <c r="I1450" s="242"/>
      <c r="J1450" s="238"/>
      <c r="K1450" s="238"/>
      <c r="L1450" s="243"/>
      <c r="M1450" s="244"/>
      <c r="N1450" s="245"/>
      <c r="O1450" s="245"/>
      <c r="P1450" s="245"/>
      <c r="Q1450" s="245"/>
      <c r="R1450" s="245"/>
      <c r="S1450" s="245"/>
      <c r="T1450" s="246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47" t="s">
        <v>170</v>
      </c>
      <c r="AU1450" s="247" t="s">
        <v>85</v>
      </c>
      <c r="AV1450" s="13" t="s">
        <v>83</v>
      </c>
      <c r="AW1450" s="13" t="s">
        <v>31</v>
      </c>
      <c r="AX1450" s="13" t="s">
        <v>75</v>
      </c>
      <c r="AY1450" s="247" t="s">
        <v>156</v>
      </c>
    </row>
    <row r="1451" s="13" customFormat="1">
      <c r="A1451" s="13"/>
      <c r="B1451" s="237"/>
      <c r="C1451" s="238"/>
      <c r="D1451" s="239" t="s">
        <v>170</v>
      </c>
      <c r="E1451" s="240" t="s">
        <v>1</v>
      </c>
      <c r="F1451" s="241" t="s">
        <v>173</v>
      </c>
      <c r="G1451" s="238"/>
      <c r="H1451" s="240" t="s">
        <v>1</v>
      </c>
      <c r="I1451" s="242"/>
      <c r="J1451" s="238"/>
      <c r="K1451" s="238"/>
      <c r="L1451" s="243"/>
      <c r="M1451" s="244"/>
      <c r="N1451" s="245"/>
      <c r="O1451" s="245"/>
      <c r="P1451" s="245"/>
      <c r="Q1451" s="245"/>
      <c r="R1451" s="245"/>
      <c r="S1451" s="245"/>
      <c r="T1451" s="246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47" t="s">
        <v>170</v>
      </c>
      <c r="AU1451" s="247" t="s">
        <v>85</v>
      </c>
      <c r="AV1451" s="13" t="s">
        <v>83</v>
      </c>
      <c r="AW1451" s="13" t="s">
        <v>31</v>
      </c>
      <c r="AX1451" s="13" t="s">
        <v>75</v>
      </c>
      <c r="AY1451" s="247" t="s">
        <v>156</v>
      </c>
    </row>
    <row r="1452" s="14" customFormat="1">
      <c r="A1452" s="14"/>
      <c r="B1452" s="248"/>
      <c r="C1452" s="249"/>
      <c r="D1452" s="239" t="s">
        <v>170</v>
      </c>
      <c r="E1452" s="250" t="s">
        <v>1</v>
      </c>
      <c r="F1452" s="251" t="s">
        <v>165</v>
      </c>
      <c r="G1452" s="249"/>
      <c r="H1452" s="252">
        <v>4</v>
      </c>
      <c r="I1452" s="253"/>
      <c r="J1452" s="249"/>
      <c r="K1452" s="249"/>
      <c r="L1452" s="254"/>
      <c r="M1452" s="255"/>
      <c r="N1452" s="256"/>
      <c r="O1452" s="256"/>
      <c r="P1452" s="256"/>
      <c r="Q1452" s="256"/>
      <c r="R1452" s="256"/>
      <c r="S1452" s="256"/>
      <c r="T1452" s="257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58" t="s">
        <v>170</v>
      </c>
      <c r="AU1452" s="258" t="s">
        <v>85</v>
      </c>
      <c r="AV1452" s="14" t="s">
        <v>85</v>
      </c>
      <c r="AW1452" s="14" t="s">
        <v>31</v>
      </c>
      <c r="AX1452" s="14" t="s">
        <v>83</v>
      </c>
      <c r="AY1452" s="258" t="s">
        <v>156</v>
      </c>
    </row>
    <row r="1453" s="2" customFormat="1" ht="60" customHeight="1">
      <c r="A1453" s="39"/>
      <c r="B1453" s="40"/>
      <c r="C1453" s="219" t="s">
        <v>1275</v>
      </c>
      <c r="D1453" s="219" t="s">
        <v>160</v>
      </c>
      <c r="E1453" s="220" t="s">
        <v>1276</v>
      </c>
      <c r="F1453" s="221" t="s">
        <v>1277</v>
      </c>
      <c r="G1453" s="222" t="s">
        <v>712</v>
      </c>
      <c r="H1453" s="223">
        <v>19</v>
      </c>
      <c r="I1453" s="224"/>
      <c r="J1453" s="225">
        <f>ROUND(I1453*H1453,2)</f>
        <v>0</v>
      </c>
      <c r="K1453" s="221" t="s">
        <v>1</v>
      </c>
      <c r="L1453" s="45"/>
      <c r="M1453" s="226" t="s">
        <v>1</v>
      </c>
      <c r="N1453" s="227" t="s">
        <v>40</v>
      </c>
      <c r="O1453" s="92"/>
      <c r="P1453" s="228">
        <f>O1453*H1453</f>
        <v>0</v>
      </c>
      <c r="Q1453" s="228">
        <v>0</v>
      </c>
      <c r="R1453" s="228">
        <f>Q1453*H1453</f>
        <v>0</v>
      </c>
      <c r="S1453" s="228">
        <v>0</v>
      </c>
      <c r="T1453" s="229">
        <f>S1453*H1453</f>
        <v>0</v>
      </c>
      <c r="U1453" s="39"/>
      <c r="V1453" s="39"/>
      <c r="W1453" s="39"/>
      <c r="X1453" s="39"/>
      <c r="Y1453" s="39"/>
      <c r="Z1453" s="39"/>
      <c r="AA1453" s="39"/>
      <c r="AB1453" s="39"/>
      <c r="AC1453" s="39"/>
      <c r="AD1453" s="39"/>
      <c r="AE1453" s="39"/>
      <c r="AR1453" s="230" t="s">
        <v>209</v>
      </c>
      <c r="AT1453" s="230" t="s">
        <v>160</v>
      </c>
      <c r="AU1453" s="230" t="s">
        <v>85</v>
      </c>
      <c r="AY1453" s="18" t="s">
        <v>156</v>
      </c>
      <c r="BE1453" s="231">
        <f>IF(N1453="základní",J1453,0)</f>
        <v>0</v>
      </c>
      <c r="BF1453" s="231">
        <f>IF(N1453="snížená",J1453,0)</f>
        <v>0</v>
      </c>
      <c r="BG1453" s="231">
        <f>IF(N1453="zákl. přenesená",J1453,0)</f>
        <v>0</v>
      </c>
      <c r="BH1453" s="231">
        <f>IF(N1453="sníž. přenesená",J1453,0)</f>
        <v>0</v>
      </c>
      <c r="BI1453" s="231">
        <f>IF(N1453="nulová",J1453,0)</f>
        <v>0</v>
      </c>
      <c r="BJ1453" s="18" t="s">
        <v>83</v>
      </c>
      <c r="BK1453" s="231">
        <f>ROUND(I1453*H1453,2)</f>
        <v>0</v>
      </c>
      <c r="BL1453" s="18" t="s">
        <v>209</v>
      </c>
      <c r="BM1453" s="230" t="s">
        <v>1278</v>
      </c>
    </row>
    <row r="1454" s="13" customFormat="1">
      <c r="A1454" s="13"/>
      <c r="B1454" s="237"/>
      <c r="C1454" s="238"/>
      <c r="D1454" s="239" t="s">
        <v>170</v>
      </c>
      <c r="E1454" s="240" t="s">
        <v>1</v>
      </c>
      <c r="F1454" s="241" t="s">
        <v>1279</v>
      </c>
      <c r="G1454" s="238"/>
      <c r="H1454" s="240" t="s">
        <v>1</v>
      </c>
      <c r="I1454" s="242"/>
      <c r="J1454" s="238"/>
      <c r="K1454" s="238"/>
      <c r="L1454" s="243"/>
      <c r="M1454" s="244"/>
      <c r="N1454" s="245"/>
      <c r="O1454" s="245"/>
      <c r="P1454" s="245"/>
      <c r="Q1454" s="245"/>
      <c r="R1454" s="245"/>
      <c r="S1454" s="245"/>
      <c r="T1454" s="246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47" t="s">
        <v>170</v>
      </c>
      <c r="AU1454" s="247" t="s">
        <v>85</v>
      </c>
      <c r="AV1454" s="13" t="s">
        <v>83</v>
      </c>
      <c r="AW1454" s="13" t="s">
        <v>31</v>
      </c>
      <c r="AX1454" s="13" t="s">
        <v>75</v>
      </c>
      <c r="AY1454" s="247" t="s">
        <v>156</v>
      </c>
    </row>
    <row r="1455" s="13" customFormat="1">
      <c r="A1455" s="13"/>
      <c r="B1455" s="237"/>
      <c r="C1455" s="238"/>
      <c r="D1455" s="239" t="s">
        <v>170</v>
      </c>
      <c r="E1455" s="240" t="s">
        <v>1</v>
      </c>
      <c r="F1455" s="241" t="s">
        <v>1274</v>
      </c>
      <c r="G1455" s="238"/>
      <c r="H1455" s="240" t="s">
        <v>1</v>
      </c>
      <c r="I1455" s="242"/>
      <c r="J1455" s="238"/>
      <c r="K1455" s="238"/>
      <c r="L1455" s="243"/>
      <c r="M1455" s="244"/>
      <c r="N1455" s="245"/>
      <c r="O1455" s="245"/>
      <c r="P1455" s="245"/>
      <c r="Q1455" s="245"/>
      <c r="R1455" s="245"/>
      <c r="S1455" s="245"/>
      <c r="T1455" s="246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47" t="s">
        <v>170</v>
      </c>
      <c r="AU1455" s="247" t="s">
        <v>85</v>
      </c>
      <c r="AV1455" s="13" t="s">
        <v>83</v>
      </c>
      <c r="AW1455" s="13" t="s">
        <v>31</v>
      </c>
      <c r="AX1455" s="13" t="s">
        <v>75</v>
      </c>
      <c r="AY1455" s="247" t="s">
        <v>156</v>
      </c>
    </row>
    <row r="1456" s="13" customFormat="1">
      <c r="A1456" s="13"/>
      <c r="B1456" s="237"/>
      <c r="C1456" s="238"/>
      <c r="D1456" s="239" t="s">
        <v>170</v>
      </c>
      <c r="E1456" s="240" t="s">
        <v>1</v>
      </c>
      <c r="F1456" s="241" t="s">
        <v>173</v>
      </c>
      <c r="G1456" s="238"/>
      <c r="H1456" s="240" t="s">
        <v>1</v>
      </c>
      <c r="I1456" s="242"/>
      <c r="J1456" s="238"/>
      <c r="K1456" s="238"/>
      <c r="L1456" s="243"/>
      <c r="M1456" s="244"/>
      <c r="N1456" s="245"/>
      <c r="O1456" s="245"/>
      <c r="P1456" s="245"/>
      <c r="Q1456" s="245"/>
      <c r="R1456" s="245"/>
      <c r="S1456" s="245"/>
      <c r="T1456" s="246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47" t="s">
        <v>170</v>
      </c>
      <c r="AU1456" s="247" t="s">
        <v>85</v>
      </c>
      <c r="AV1456" s="13" t="s">
        <v>83</v>
      </c>
      <c r="AW1456" s="13" t="s">
        <v>31</v>
      </c>
      <c r="AX1456" s="13" t="s">
        <v>75</v>
      </c>
      <c r="AY1456" s="247" t="s">
        <v>156</v>
      </c>
    </row>
    <row r="1457" s="14" customFormat="1">
      <c r="A1457" s="14"/>
      <c r="B1457" s="248"/>
      <c r="C1457" s="249"/>
      <c r="D1457" s="239" t="s">
        <v>170</v>
      </c>
      <c r="E1457" s="250" t="s">
        <v>1</v>
      </c>
      <c r="F1457" s="251" t="s">
        <v>303</v>
      </c>
      <c r="G1457" s="249"/>
      <c r="H1457" s="252">
        <v>19</v>
      </c>
      <c r="I1457" s="253"/>
      <c r="J1457" s="249"/>
      <c r="K1457" s="249"/>
      <c r="L1457" s="254"/>
      <c r="M1457" s="255"/>
      <c r="N1457" s="256"/>
      <c r="O1457" s="256"/>
      <c r="P1457" s="256"/>
      <c r="Q1457" s="256"/>
      <c r="R1457" s="256"/>
      <c r="S1457" s="256"/>
      <c r="T1457" s="257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58" t="s">
        <v>170</v>
      </c>
      <c r="AU1457" s="258" t="s">
        <v>85</v>
      </c>
      <c r="AV1457" s="14" t="s">
        <v>85</v>
      </c>
      <c r="AW1457" s="14" t="s">
        <v>31</v>
      </c>
      <c r="AX1457" s="14" t="s">
        <v>83</v>
      </c>
      <c r="AY1457" s="258" t="s">
        <v>156</v>
      </c>
    </row>
    <row r="1458" s="2" customFormat="1" ht="55.2" customHeight="1">
      <c r="A1458" s="39"/>
      <c r="B1458" s="40"/>
      <c r="C1458" s="219" t="s">
        <v>1280</v>
      </c>
      <c r="D1458" s="219" t="s">
        <v>160</v>
      </c>
      <c r="E1458" s="220" t="s">
        <v>1281</v>
      </c>
      <c r="F1458" s="221" t="s">
        <v>1282</v>
      </c>
      <c r="G1458" s="222" t="s">
        <v>712</v>
      </c>
      <c r="H1458" s="223">
        <v>40</v>
      </c>
      <c r="I1458" s="224"/>
      <c r="J1458" s="225">
        <f>ROUND(I1458*H1458,2)</f>
        <v>0</v>
      </c>
      <c r="K1458" s="221" t="s">
        <v>1</v>
      </c>
      <c r="L1458" s="45"/>
      <c r="M1458" s="226" t="s">
        <v>1</v>
      </c>
      <c r="N1458" s="227" t="s">
        <v>40</v>
      </c>
      <c r="O1458" s="92"/>
      <c r="P1458" s="228">
        <f>O1458*H1458</f>
        <v>0</v>
      </c>
      <c r="Q1458" s="228">
        <v>0</v>
      </c>
      <c r="R1458" s="228">
        <f>Q1458*H1458</f>
        <v>0</v>
      </c>
      <c r="S1458" s="228">
        <v>0</v>
      </c>
      <c r="T1458" s="229">
        <f>S1458*H1458</f>
        <v>0</v>
      </c>
      <c r="U1458" s="39"/>
      <c r="V1458" s="39"/>
      <c r="W1458" s="39"/>
      <c r="X1458" s="39"/>
      <c r="Y1458" s="39"/>
      <c r="Z1458" s="39"/>
      <c r="AA1458" s="39"/>
      <c r="AB1458" s="39"/>
      <c r="AC1458" s="39"/>
      <c r="AD1458" s="39"/>
      <c r="AE1458" s="39"/>
      <c r="AR1458" s="230" t="s">
        <v>209</v>
      </c>
      <c r="AT1458" s="230" t="s">
        <v>160</v>
      </c>
      <c r="AU1458" s="230" t="s">
        <v>85</v>
      </c>
      <c r="AY1458" s="18" t="s">
        <v>156</v>
      </c>
      <c r="BE1458" s="231">
        <f>IF(N1458="základní",J1458,0)</f>
        <v>0</v>
      </c>
      <c r="BF1458" s="231">
        <f>IF(N1458="snížená",J1458,0)</f>
        <v>0</v>
      </c>
      <c r="BG1458" s="231">
        <f>IF(N1458="zákl. přenesená",J1458,0)</f>
        <v>0</v>
      </c>
      <c r="BH1458" s="231">
        <f>IF(N1458="sníž. přenesená",J1458,0)</f>
        <v>0</v>
      </c>
      <c r="BI1458" s="231">
        <f>IF(N1458="nulová",J1458,0)</f>
        <v>0</v>
      </c>
      <c r="BJ1458" s="18" t="s">
        <v>83</v>
      </c>
      <c r="BK1458" s="231">
        <f>ROUND(I1458*H1458,2)</f>
        <v>0</v>
      </c>
      <c r="BL1458" s="18" t="s">
        <v>209</v>
      </c>
      <c r="BM1458" s="230" t="s">
        <v>1283</v>
      </c>
    </row>
    <row r="1459" s="13" customFormat="1">
      <c r="A1459" s="13"/>
      <c r="B1459" s="237"/>
      <c r="C1459" s="238"/>
      <c r="D1459" s="239" t="s">
        <v>170</v>
      </c>
      <c r="E1459" s="240" t="s">
        <v>1</v>
      </c>
      <c r="F1459" s="241" t="s">
        <v>1284</v>
      </c>
      <c r="G1459" s="238"/>
      <c r="H1459" s="240" t="s">
        <v>1</v>
      </c>
      <c r="I1459" s="242"/>
      <c r="J1459" s="238"/>
      <c r="K1459" s="238"/>
      <c r="L1459" s="243"/>
      <c r="M1459" s="244"/>
      <c r="N1459" s="245"/>
      <c r="O1459" s="245"/>
      <c r="P1459" s="245"/>
      <c r="Q1459" s="245"/>
      <c r="R1459" s="245"/>
      <c r="S1459" s="245"/>
      <c r="T1459" s="246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47" t="s">
        <v>170</v>
      </c>
      <c r="AU1459" s="247" t="s">
        <v>85</v>
      </c>
      <c r="AV1459" s="13" t="s">
        <v>83</v>
      </c>
      <c r="AW1459" s="13" t="s">
        <v>31</v>
      </c>
      <c r="AX1459" s="13" t="s">
        <v>75</v>
      </c>
      <c r="AY1459" s="247" t="s">
        <v>156</v>
      </c>
    </row>
    <row r="1460" s="13" customFormat="1">
      <c r="A1460" s="13"/>
      <c r="B1460" s="237"/>
      <c r="C1460" s="238"/>
      <c r="D1460" s="239" t="s">
        <v>170</v>
      </c>
      <c r="E1460" s="240" t="s">
        <v>1</v>
      </c>
      <c r="F1460" s="241" t="s">
        <v>1274</v>
      </c>
      <c r="G1460" s="238"/>
      <c r="H1460" s="240" t="s">
        <v>1</v>
      </c>
      <c r="I1460" s="242"/>
      <c r="J1460" s="238"/>
      <c r="K1460" s="238"/>
      <c r="L1460" s="243"/>
      <c r="M1460" s="244"/>
      <c r="N1460" s="245"/>
      <c r="O1460" s="245"/>
      <c r="P1460" s="245"/>
      <c r="Q1460" s="245"/>
      <c r="R1460" s="245"/>
      <c r="S1460" s="245"/>
      <c r="T1460" s="246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47" t="s">
        <v>170</v>
      </c>
      <c r="AU1460" s="247" t="s">
        <v>85</v>
      </c>
      <c r="AV1460" s="13" t="s">
        <v>83</v>
      </c>
      <c r="AW1460" s="13" t="s">
        <v>31</v>
      </c>
      <c r="AX1460" s="13" t="s">
        <v>75</v>
      </c>
      <c r="AY1460" s="247" t="s">
        <v>156</v>
      </c>
    </row>
    <row r="1461" s="13" customFormat="1">
      <c r="A1461" s="13"/>
      <c r="B1461" s="237"/>
      <c r="C1461" s="238"/>
      <c r="D1461" s="239" t="s">
        <v>170</v>
      </c>
      <c r="E1461" s="240" t="s">
        <v>1</v>
      </c>
      <c r="F1461" s="241" t="s">
        <v>173</v>
      </c>
      <c r="G1461" s="238"/>
      <c r="H1461" s="240" t="s">
        <v>1</v>
      </c>
      <c r="I1461" s="242"/>
      <c r="J1461" s="238"/>
      <c r="K1461" s="238"/>
      <c r="L1461" s="243"/>
      <c r="M1461" s="244"/>
      <c r="N1461" s="245"/>
      <c r="O1461" s="245"/>
      <c r="P1461" s="245"/>
      <c r="Q1461" s="245"/>
      <c r="R1461" s="245"/>
      <c r="S1461" s="245"/>
      <c r="T1461" s="246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47" t="s">
        <v>170</v>
      </c>
      <c r="AU1461" s="247" t="s">
        <v>85</v>
      </c>
      <c r="AV1461" s="13" t="s">
        <v>83</v>
      </c>
      <c r="AW1461" s="13" t="s">
        <v>31</v>
      </c>
      <c r="AX1461" s="13" t="s">
        <v>75</v>
      </c>
      <c r="AY1461" s="247" t="s">
        <v>156</v>
      </c>
    </row>
    <row r="1462" s="14" customFormat="1">
      <c r="A1462" s="14"/>
      <c r="B1462" s="248"/>
      <c r="C1462" s="249"/>
      <c r="D1462" s="239" t="s">
        <v>170</v>
      </c>
      <c r="E1462" s="250" t="s">
        <v>1</v>
      </c>
      <c r="F1462" s="251" t="s">
        <v>1285</v>
      </c>
      <c r="G1462" s="249"/>
      <c r="H1462" s="252">
        <v>40</v>
      </c>
      <c r="I1462" s="253"/>
      <c r="J1462" s="249"/>
      <c r="K1462" s="249"/>
      <c r="L1462" s="254"/>
      <c r="M1462" s="255"/>
      <c r="N1462" s="256"/>
      <c r="O1462" s="256"/>
      <c r="P1462" s="256"/>
      <c r="Q1462" s="256"/>
      <c r="R1462" s="256"/>
      <c r="S1462" s="256"/>
      <c r="T1462" s="257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T1462" s="258" t="s">
        <v>170</v>
      </c>
      <c r="AU1462" s="258" t="s">
        <v>85</v>
      </c>
      <c r="AV1462" s="14" t="s">
        <v>85</v>
      </c>
      <c r="AW1462" s="14" t="s">
        <v>31</v>
      </c>
      <c r="AX1462" s="14" t="s">
        <v>83</v>
      </c>
      <c r="AY1462" s="258" t="s">
        <v>156</v>
      </c>
    </row>
    <row r="1463" s="2" customFormat="1" ht="55.2" customHeight="1">
      <c r="A1463" s="39"/>
      <c r="B1463" s="40"/>
      <c r="C1463" s="219" t="s">
        <v>1286</v>
      </c>
      <c r="D1463" s="219" t="s">
        <v>160</v>
      </c>
      <c r="E1463" s="220" t="s">
        <v>1287</v>
      </c>
      <c r="F1463" s="221" t="s">
        <v>1288</v>
      </c>
      <c r="G1463" s="222" t="s">
        <v>712</v>
      </c>
      <c r="H1463" s="223">
        <v>6</v>
      </c>
      <c r="I1463" s="224"/>
      <c r="J1463" s="225">
        <f>ROUND(I1463*H1463,2)</f>
        <v>0</v>
      </c>
      <c r="K1463" s="221" t="s">
        <v>1</v>
      </c>
      <c r="L1463" s="45"/>
      <c r="M1463" s="226" t="s">
        <v>1</v>
      </c>
      <c r="N1463" s="227" t="s">
        <v>40</v>
      </c>
      <c r="O1463" s="92"/>
      <c r="P1463" s="228">
        <f>O1463*H1463</f>
        <v>0</v>
      </c>
      <c r="Q1463" s="228">
        <v>0</v>
      </c>
      <c r="R1463" s="228">
        <f>Q1463*H1463</f>
        <v>0</v>
      </c>
      <c r="S1463" s="228">
        <v>0</v>
      </c>
      <c r="T1463" s="229">
        <f>S1463*H1463</f>
        <v>0</v>
      </c>
      <c r="U1463" s="39"/>
      <c r="V1463" s="39"/>
      <c r="W1463" s="39"/>
      <c r="X1463" s="39"/>
      <c r="Y1463" s="39"/>
      <c r="Z1463" s="39"/>
      <c r="AA1463" s="39"/>
      <c r="AB1463" s="39"/>
      <c r="AC1463" s="39"/>
      <c r="AD1463" s="39"/>
      <c r="AE1463" s="39"/>
      <c r="AR1463" s="230" t="s">
        <v>209</v>
      </c>
      <c r="AT1463" s="230" t="s">
        <v>160</v>
      </c>
      <c r="AU1463" s="230" t="s">
        <v>85</v>
      </c>
      <c r="AY1463" s="18" t="s">
        <v>156</v>
      </c>
      <c r="BE1463" s="231">
        <f>IF(N1463="základní",J1463,0)</f>
        <v>0</v>
      </c>
      <c r="BF1463" s="231">
        <f>IF(N1463="snížená",J1463,0)</f>
        <v>0</v>
      </c>
      <c r="BG1463" s="231">
        <f>IF(N1463="zákl. přenesená",J1463,0)</f>
        <v>0</v>
      </c>
      <c r="BH1463" s="231">
        <f>IF(N1463="sníž. přenesená",J1463,0)</f>
        <v>0</v>
      </c>
      <c r="BI1463" s="231">
        <f>IF(N1463="nulová",J1463,0)</f>
        <v>0</v>
      </c>
      <c r="BJ1463" s="18" t="s">
        <v>83</v>
      </c>
      <c r="BK1463" s="231">
        <f>ROUND(I1463*H1463,2)</f>
        <v>0</v>
      </c>
      <c r="BL1463" s="18" t="s">
        <v>209</v>
      </c>
      <c r="BM1463" s="230" t="s">
        <v>1289</v>
      </c>
    </row>
    <row r="1464" s="13" customFormat="1">
      <c r="A1464" s="13"/>
      <c r="B1464" s="237"/>
      <c r="C1464" s="238"/>
      <c r="D1464" s="239" t="s">
        <v>170</v>
      </c>
      <c r="E1464" s="240" t="s">
        <v>1</v>
      </c>
      <c r="F1464" s="241" t="s">
        <v>1284</v>
      </c>
      <c r="G1464" s="238"/>
      <c r="H1464" s="240" t="s">
        <v>1</v>
      </c>
      <c r="I1464" s="242"/>
      <c r="J1464" s="238"/>
      <c r="K1464" s="238"/>
      <c r="L1464" s="243"/>
      <c r="M1464" s="244"/>
      <c r="N1464" s="245"/>
      <c r="O1464" s="245"/>
      <c r="P1464" s="245"/>
      <c r="Q1464" s="245"/>
      <c r="R1464" s="245"/>
      <c r="S1464" s="245"/>
      <c r="T1464" s="246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47" t="s">
        <v>170</v>
      </c>
      <c r="AU1464" s="247" t="s">
        <v>85</v>
      </c>
      <c r="AV1464" s="13" t="s">
        <v>83</v>
      </c>
      <c r="AW1464" s="13" t="s">
        <v>31</v>
      </c>
      <c r="AX1464" s="13" t="s">
        <v>75</v>
      </c>
      <c r="AY1464" s="247" t="s">
        <v>156</v>
      </c>
    </row>
    <row r="1465" s="13" customFormat="1">
      <c r="A1465" s="13"/>
      <c r="B1465" s="237"/>
      <c r="C1465" s="238"/>
      <c r="D1465" s="239" t="s">
        <v>170</v>
      </c>
      <c r="E1465" s="240" t="s">
        <v>1</v>
      </c>
      <c r="F1465" s="241" t="s">
        <v>1274</v>
      </c>
      <c r="G1465" s="238"/>
      <c r="H1465" s="240" t="s">
        <v>1</v>
      </c>
      <c r="I1465" s="242"/>
      <c r="J1465" s="238"/>
      <c r="K1465" s="238"/>
      <c r="L1465" s="243"/>
      <c r="M1465" s="244"/>
      <c r="N1465" s="245"/>
      <c r="O1465" s="245"/>
      <c r="P1465" s="245"/>
      <c r="Q1465" s="245"/>
      <c r="R1465" s="245"/>
      <c r="S1465" s="245"/>
      <c r="T1465" s="246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47" t="s">
        <v>170</v>
      </c>
      <c r="AU1465" s="247" t="s">
        <v>85</v>
      </c>
      <c r="AV1465" s="13" t="s">
        <v>83</v>
      </c>
      <c r="AW1465" s="13" t="s">
        <v>31</v>
      </c>
      <c r="AX1465" s="13" t="s">
        <v>75</v>
      </c>
      <c r="AY1465" s="247" t="s">
        <v>156</v>
      </c>
    </row>
    <row r="1466" s="13" customFormat="1">
      <c r="A1466" s="13"/>
      <c r="B1466" s="237"/>
      <c r="C1466" s="238"/>
      <c r="D1466" s="239" t="s">
        <v>170</v>
      </c>
      <c r="E1466" s="240" t="s">
        <v>1</v>
      </c>
      <c r="F1466" s="241" t="s">
        <v>173</v>
      </c>
      <c r="G1466" s="238"/>
      <c r="H1466" s="240" t="s">
        <v>1</v>
      </c>
      <c r="I1466" s="242"/>
      <c r="J1466" s="238"/>
      <c r="K1466" s="238"/>
      <c r="L1466" s="243"/>
      <c r="M1466" s="244"/>
      <c r="N1466" s="245"/>
      <c r="O1466" s="245"/>
      <c r="P1466" s="245"/>
      <c r="Q1466" s="245"/>
      <c r="R1466" s="245"/>
      <c r="S1466" s="245"/>
      <c r="T1466" s="246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7" t="s">
        <v>170</v>
      </c>
      <c r="AU1466" s="247" t="s">
        <v>85</v>
      </c>
      <c r="AV1466" s="13" t="s">
        <v>83</v>
      </c>
      <c r="AW1466" s="13" t="s">
        <v>31</v>
      </c>
      <c r="AX1466" s="13" t="s">
        <v>75</v>
      </c>
      <c r="AY1466" s="247" t="s">
        <v>156</v>
      </c>
    </row>
    <row r="1467" s="14" customFormat="1">
      <c r="A1467" s="14"/>
      <c r="B1467" s="248"/>
      <c r="C1467" s="249"/>
      <c r="D1467" s="239" t="s">
        <v>170</v>
      </c>
      <c r="E1467" s="250" t="s">
        <v>1</v>
      </c>
      <c r="F1467" s="251" t="s">
        <v>203</v>
      </c>
      <c r="G1467" s="249"/>
      <c r="H1467" s="252">
        <v>6</v>
      </c>
      <c r="I1467" s="253"/>
      <c r="J1467" s="249"/>
      <c r="K1467" s="249"/>
      <c r="L1467" s="254"/>
      <c r="M1467" s="255"/>
      <c r="N1467" s="256"/>
      <c r="O1467" s="256"/>
      <c r="P1467" s="256"/>
      <c r="Q1467" s="256"/>
      <c r="R1467" s="256"/>
      <c r="S1467" s="256"/>
      <c r="T1467" s="257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58" t="s">
        <v>170</v>
      </c>
      <c r="AU1467" s="258" t="s">
        <v>85</v>
      </c>
      <c r="AV1467" s="14" t="s">
        <v>85</v>
      </c>
      <c r="AW1467" s="14" t="s">
        <v>31</v>
      </c>
      <c r="AX1467" s="14" t="s">
        <v>83</v>
      </c>
      <c r="AY1467" s="258" t="s">
        <v>156</v>
      </c>
    </row>
    <row r="1468" s="12" customFormat="1" ht="22.8" customHeight="1">
      <c r="A1468" s="12"/>
      <c r="B1468" s="203"/>
      <c r="C1468" s="204"/>
      <c r="D1468" s="205" t="s">
        <v>74</v>
      </c>
      <c r="E1468" s="217" t="s">
        <v>1290</v>
      </c>
      <c r="F1468" s="217" t="s">
        <v>1291</v>
      </c>
      <c r="G1468" s="204"/>
      <c r="H1468" s="204"/>
      <c r="I1468" s="207"/>
      <c r="J1468" s="218">
        <f>BK1468</f>
        <v>0</v>
      </c>
      <c r="K1468" s="204"/>
      <c r="L1468" s="209"/>
      <c r="M1468" s="210"/>
      <c r="N1468" s="211"/>
      <c r="O1468" s="211"/>
      <c r="P1468" s="212">
        <f>P1469+SUM(P1470:P1542)+P1550</f>
        <v>0</v>
      </c>
      <c r="Q1468" s="211"/>
      <c r="R1468" s="212">
        <f>R1469+SUM(R1470:R1542)+R1550</f>
        <v>0.64455610000000008</v>
      </c>
      <c r="S1468" s="211"/>
      <c r="T1468" s="213">
        <f>T1469+SUM(T1470:T1542)+T1550</f>
        <v>5.00976</v>
      </c>
      <c r="U1468" s="12"/>
      <c r="V1468" s="12"/>
      <c r="W1468" s="12"/>
      <c r="X1468" s="12"/>
      <c r="Y1468" s="12"/>
      <c r="Z1468" s="12"/>
      <c r="AA1468" s="12"/>
      <c r="AB1468" s="12"/>
      <c r="AC1468" s="12"/>
      <c r="AD1468" s="12"/>
      <c r="AE1468" s="12"/>
      <c r="AR1468" s="214" t="s">
        <v>85</v>
      </c>
      <c r="AT1468" s="215" t="s">
        <v>74</v>
      </c>
      <c r="AU1468" s="215" t="s">
        <v>83</v>
      </c>
      <c r="AY1468" s="214" t="s">
        <v>156</v>
      </c>
      <c r="BK1468" s="216">
        <f>BK1469+SUM(BK1470:BK1542)+BK1550</f>
        <v>0</v>
      </c>
    </row>
    <row r="1469" s="2" customFormat="1" ht="26.4" customHeight="1">
      <c r="A1469" s="39"/>
      <c r="B1469" s="40"/>
      <c r="C1469" s="219" t="s">
        <v>1292</v>
      </c>
      <c r="D1469" s="219" t="s">
        <v>160</v>
      </c>
      <c r="E1469" s="220" t="s">
        <v>1293</v>
      </c>
      <c r="F1469" s="221" t="s">
        <v>1294</v>
      </c>
      <c r="G1469" s="222" t="s">
        <v>163</v>
      </c>
      <c r="H1469" s="223">
        <v>18.66</v>
      </c>
      <c r="I1469" s="224"/>
      <c r="J1469" s="225">
        <f>ROUND(I1469*H1469,2)</f>
        <v>0</v>
      </c>
      <c r="K1469" s="221" t="s">
        <v>164</v>
      </c>
      <c r="L1469" s="45"/>
      <c r="M1469" s="226" t="s">
        <v>1</v>
      </c>
      <c r="N1469" s="227" t="s">
        <v>40</v>
      </c>
      <c r="O1469" s="92"/>
      <c r="P1469" s="228">
        <f>O1469*H1469</f>
        <v>0</v>
      </c>
      <c r="Q1469" s="228">
        <v>0</v>
      </c>
      <c r="R1469" s="228">
        <f>Q1469*H1469</f>
        <v>0</v>
      </c>
      <c r="S1469" s="228">
        <v>0.040000000000000001</v>
      </c>
      <c r="T1469" s="229">
        <f>S1469*H1469</f>
        <v>0.74640000000000006</v>
      </c>
      <c r="U1469" s="39"/>
      <c r="V1469" s="39"/>
      <c r="W1469" s="39"/>
      <c r="X1469" s="39"/>
      <c r="Y1469" s="39"/>
      <c r="Z1469" s="39"/>
      <c r="AA1469" s="39"/>
      <c r="AB1469" s="39"/>
      <c r="AC1469" s="39"/>
      <c r="AD1469" s="39"/>
      <c r="AE1469" s="39"/>
      <c r="AR1469" s="230" t="s">
        <v>209</v>
      </c>
      <c r="AT1469" s="230" t="s">
        <v>160</v>
      </c>
      <c r="AU1469" s="230" t="s">
        <v>85</v>
      </c>
      <c r="AY1469" s="18" t="s">
        <v>156</v>
      </c>
      <c r="BE1469" s="231">
        <f>IF(N1469="základní",J1469,0)</f>
        <v>0</v>
      </c>
      <c r="BF1469" s="231">
        <f>IF(N1469="snížená",J1469,0)</f>
        <v>0</v>
      </c>
      <c r="BG1469" s="231">
        <f>IF(N1469="zákl. přenesená",J1469,0)</f>
        <v>0</v>
      </c>
      <c r="BH1469" s="231">
        <f>IF(N1469="sníž. přenesená",J1469,0)</f>
        <v>0</v>
      </c>
      <c r="BI1469" s="231">
        <f>IF(N1469="nulová",J1469,0)</f>
        <v>0</v>
      </c>
      <c r="BJ1469" s="18" t="s">
        <v>83</v>
      </c>
      <c r="BK1469" s="231">
        <f>ROUND(I1469*H1469,2)</f>
        <v>0</v>
      </c>
      <c r="BL1469" s="18" t="s">
        <v>209</v>
      </c>
      <c r="BM1469" s="230" t="s">
        <v>1295</v>
      </c>
    </row>
    <row r="1470" s="2" customFormat="1">
      <c r="A1470" s="39"/>
      <c r="B1470" s="40"/>
      <c r="C1470" s="41"/>
      <c r="D1470" s="232" t="s">
        <v>168</v>
      </c>
      <c r="E1470" s="41"/>
      <c r="F1470" s="233" t="s">
        <v>1296</v>
      </c>
      <c r="G1470" s="41"/>
      <c r="H1470" s="41"/>
      <c r="I1470" s="234"/>
      <c r="J1470" s="41"/>
      <c r="K1470" s="41"/>
      <c r="L1470" s="45"/>
      <c r="M1470" s="235"/>
      <c r="N1470" s="236"/>
      <c r="O1470" s="92"/>
      <c r="P1470" s="92"/>
      <c r="Q1470" s="92"/>
      <c r="R1470" s="92"/>
      <c r="S1470" s="92"/>
      <c r="T1470" s="93"/>
      <c r="U1470" s="39"/>
      <c r="V1470" s="39"/>
      <c r="W1470" s="39"/>
      <c r="X1470" s="39"/>
      <c r="Y1470" s="39"/>
      <c r="Z1470" s="39"/>
      <c r="AA1470" s="39"/>
      <c r="AB1470" s="39"/>
      <c r="AC1470" s="39"/>
      <c r="AD1470" s="39"/>
      <c r="AE1470" s="39"/>
      <c r="AT1470" s="18" t="s">
        <v>168</v>
      </c>
      <c r="AU1470" s="18" t="s">
        <v>85</v>
      </c>
    </row>
    <row r="1471" s="13" customFormat="1">
      <c r="A1471" s="13"/>
      <c r="B1471" s="237"/>
      <c r="C1471" s="238"/>
      <c r="D1471" s="239" t="s">
        <v>170</v>
      </c>
      <c r="E1471" s="240" t="s">
        <v>1</v>
      </c>
      <c r="F1471" s="241" t="s">
        <v>171</v>
      </c>
      <c r="G1471" s="238"/>
      <c r="H1471" s="240" t="s">
        <v>1</v>
      </c>
      <c r="I1471" s="242"/>
      <c r="J1471" s="238"/>
      <c r="K1471" s="238"/>
      <c r="L1471" s="243"/>
      <c r="M1471" s="244"/>
      <c r="N1471" s="245"/>
      <c r="O1471" s="245"/>
      <c r="P1471" s="245"/>
      <c r="Q1471" s="245"/>
      <c r="R1471" s="245"/>
      <c r="S1471" s="245"/>
      <c r="T1471" s="246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47" t="s">
        <v>170</v>
      </c>
      <c r="AU1471" s="247" t="s">
        <v>85</v>
      </c>
      <c r="AV1471" s="13" t="s">
        <v>83</v>
      </c>
      <c r="AW1471" s="13" t="s">
        <v>31</v>
      </c>
      <c r="AX1471" s="13" t="s">
        <v>75</v>
      </c>
      <c r="AY1471" s="247" t="s">
        <v>156</v>
      </c>
    </row>
    <row r="1472" s="13" customFormat="1">
      <c r="A1472" s="13"/>
      <c r="B1472" s="237"/>
      <c r="C1472" s="238"/>
      <c r="D1472" s="239" t="s">
        <v>170</v>
      </c>
      <c r="E1472" s="240" t="s">
        <v>1</v>
      </c>
      <c r="F1472" s="241" t="s">
        <v>172</v>
      </c>
      <c r="G1472" s="238"/>
      <c r="H1472" s="240" t="s">
        <v>1</v>
      </c>
      <c r="I1472" s="242"/>
      <c r="J1472" s="238"/>
      <c r="K1472" s="238"/>
      <c r="L1472" s="243"/>
      <c r="M1472" s="244"/>
      <c r="N1472" s="245"/>
      <c r="O1472" s="245"/>
      <c r="P1472" s="245"/>
      <c r="Q1472" s="245"/>
      <c r="R1472" s="245"/>
      <c r="S1472" s="245"/>
      <c r="T1472" s="246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47" t="s">
        <v>170</v>
      </c>
      <c r="AU1472" s="247" t="s">
        <v>85</v>
      </c>
      <c r="AV1472" s="13" t="s">
        <v>83</v>
      </c>
      <c r="AW1472" s="13" t="s">
        <v>31</v>
      </c>
      <c r="AX1472" s="13" t="s">
        <v>75</v>
      </c>
      <c r="AY1472" s="247" t="s">
        <v>156</v>
      </c>
    </row>
    <row r="1473" s="13" customFormat="1">
      <c r="A1473" s="13"/>
      <c r="B1473" s="237"/>
      <c r="C1473" s="238"/>
      <c r="D1473" s="239" t="s">
        <v>170</v>
      </c>
      <c r="E1473" s="240" t="s">
        <v>1</v>
      </c>
      <c r="F1473" s="241" t="s">
        <v>173</v>
      </c>
      <c r="G1473" s="238"/>
      <c r="H1473" s="240" t="s">
        <v>1</v>
      </c>
      <c r="I1473" s="242"/>
      <c r="J1473" s="238"/>
      <c r="K1473" s="238"/>
      <c r="L1473" s="243"/>
      <c r="M1473" s="244"/>
      <c r="N1473" s="245"/>
      <c r="O1473" s="245"/>
      <c r="P1473" s="245"/>
      <c r="Q1473" s="245"/>
      <c r="R1473" s="245"/>
      <c r="S1473" s="245"/>
      <c r="T1473" s="246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47" t="s">
        <v>170</v>
      </c>
      <c r="AU1473" s="247" t="s">
        <v>85</v>
      </c>
      <c r="AV1473" s="13" t="s">
        <v>83</v>
      </c>
      <c r="AW1473" s="13" t="s">
        <v>31</v>
      </c>
      <c r="AX1473" s="13" t="s">
        <v>75</v>
      </c>
      <c r="AY1473" s="247" t="s">
        <v>156</v>
      </c>
    </row>
    <row r="1474" s="14" customFormat="1">
      <c r="A1474" s="14"/>
      <c r="B1474" s="248"/>
      <c r="C1474" s="249"/>
      <c r="D1474" s="239" t="s">
        <v>170</v>
      </c>
      <c r="E1474" s="250" t="s">
        <v>1</v>
      </c>
      <c r="F1474" s="251" t="s">
        <v>1297</v>
      </c>
      <c r="G1474" s="249"/>
      <c r="H1474" s="252">
        <v>18.66</v>
      </c>
      <c r="I1474" s="253"/>
      <c r="J1474" s="249"/>
      <c r="K1474" s="249"/>
      <c r="L1474" s="254"/>
      <c r="M1474" s="255"/>
      <c r="N1474" s="256"/>
      <c r="O1474" s="256"/>
      <c r="P1474" s="256"/>
      <c r="Q1474" s="256"/>
      <c r="R1474" s="256"/>
      <c r="S1474" s="256"/>
      <c r="T1474" s="257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58" t="s">
        <v>170</v>
      </c>
      <c r="AU1474" s="258" t="s">
        <v>85</v>
      </c>
      <c r="AV1474" s="14" t="s">
        <v>85</v>
      </c>
      <c r="AW1474" s="14" t="s">
        <v>31</v>
      </c>
      <c r="AX1474" s="14" t="s">
        <v>83</v>
      </c>
      <c r="AY1474" s="258" t="s">
        <v>156</v>
      </c>
    </row>
    <row r="1475" s="2" customFormat="1" ht="26.4" customHeight="1">
      <c r="A1475" s="39"/>
      <c r="B1475" s="40"/>
      <c r="C1475" s="219" t="s">
        <v>1298</v>
      </c>
      <c r="D1475" s="219" t="s">
        <v>160</v>
      </c>
      <c r="E1475" s="220" t="s">
        <v>1299</v>
      </c>
      <c r="F1475" s="221" t="s">
        <v>1300</v>
      </c>
      <c r="G1475" s="222" t="s">
        <v>1301</v>
      </c>
      <c r="H1475" s="223">
        <v>782.21000000000004</v>
      </c>
      <c r="I1475" s="224"/>
      <c r="J1475" s="225">
        <f>ROUND(I1475*H1475,2)</f>
        <v>0</v>
      </c>
      <c r="K1475" s="221" t="s">
        <v>1</v>
      </c>
      <c r="L1475" s="45"/>
      <c r="M1475" s="226" t="s">
        <v>1</v>
      </c>
      <c r="N1475" s="227" t="s">
        <v>40</v>
      </c>
      <c r="O1475" s="92"/>
      <c r="P1475" s="228">
        <f>O1475*H1475</f>
        <v>0</v>
      </c>
      <c r="Q1475" s="228">
        <v>1.0000000000000001E-05</v>
      </c>
      <c r="R1475" s="228">
        <f>Q1475*H1475</f>
        <v>0.0078221000000000002</v>
      </c>
      <c r="S1475" s="228">
        <v>0</v>
      </c>
      <c r="T1475" s="229">
        <f>S1475*H1475</f>
        <v>0</v>
      </c>
      <c r="U1475" s="39"/>
      <c r="V1475" s="39"/>
      <c r="W1475" s="39"/>
      <c r="X1475" s="39"/>
      <c r="Y1475" s="39"/>
      <c r="Z1475" s="39"/>
      <c r="AA1475" s="39"/>
      <c r="AB1475" s="39"/>
      <c r="AC1475" s="39"/>
      <c r="AD1475" s="39"/>
      <c r="AE1475" s="39"/>
      <c r="AR1475" s="230" t="s">
        <v>209</v>
      </c>
      <c r="AT1475" s="230" t="s">
        <v>160</v>
      </c>
      <c r="AU1475" s="230" t="s">
        <v>85</v>
      </c>
      <c r="AY1475" s="18" t="s">
        <v>156</v>
      </c>
      <c r="BE1475" s="231">
        <f>IF(N1475="základní",J1475,0)</f>
        <v>0</v>
      </c>
      <c r="BF1475" s="231">
        <f>IF(N1475="snížená",J1475,0)</f>
        <v>0</v>
      </c>
      <c r="BG1475" s="231">
        <f>IF(N1475="zákl. přenesená",J1475,0)</f>
        <v>0</v>
      </c>
      <c r="BH1475" s="231">
        <f>IF(N1475="sníž. přenesená",J1475,0)</f>
        <v>0</v>
      </c>
      <c r="BI1475" s="231">
        <f>IF(N1475="nulová",J1475,0)</f>
        <v>0</v>
      </c>
      <c r="BJ1475" s="18" t="s">
        <v>83</v>
      </c>
      <c r="BK1475" s="231">
        <f>ROUND(I1475*H1475,2)</f>
        <v>0</v>
      </c>
      <c r="BL1475" s="18" t="s">
        <v>209</v>
      </c>
      <c r="BM1475" s="230" t="s">
        <v>1302</v>
      </c>
    </row>
    <row r="1476" s="13" customFormat="1">
      <c r="A1476" s="13"/>
      <c r="B1476" s="237"/>
      <c r="C1476" s="238"/>
      <c r="D1476" s="239" t="s">
        <v>170</v>
      </c>
      <c r="E1476" s="240" t="s">
        <v>1</v>
      </c>
      <c r="F1476" s="241" t="s">
        <v>171</v>
      </c>
      <c r="G1476" s="238"/>
      <c r="H1476" s="240" t="s">
        <v>1</v>
      </c>
      <c r="I1476" s="242"/>
      <c r="J1476" s="238"/>
      <c r="K1476" s="238"/>
      <c r="L1476" s="243"/>
      <c r="M1476" s="244"/>
      <c r="N1476" s="245"/>
      <c r="O1476" s="245"/>
      <c r="P1476" s="245"/>
      <c r="Q1476" s="245"/>
      <c r="R1476" s="245"/>
      <c r="S1476" s="245"/>
      <c r="T1476" s="246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47" t="s">
        <v>170</v>
      </c>
      <c r="AU1476" s="247" t="s">
        <v>85</v>
      </c>
      <c r="AV1476" s="13" t="s">
        <v>83</v>
      </c>
      <c r="AW1476" s="13" t="s">
        <v>31</v>
      </c>
      <c r="AX1476" s="13" t="s">
        <v>75</v>
      </c>
      <c r="AY1476" s="247" t="s">
        <v>156</v>
      </c>
    </row>
    <row r="1477" s="13" customFormat="1">
      <c r="A1477" s="13"/>
      <c r="B1477" s="237"/>
      <c r="C1477" s="238"/>
      <c r="D1477" s="239" t="s">
        <v>170</v>
      </c>
      <c r="E1477" s="240" t="s">
        <v>1</v>
      </c>
      <c r="F1477" s="241" t="s">
        <v>173</v>
      </c>
      <c r="G1477" s="238"/>
      <c r="H1477" s="240" t="s">
        <v>1</v>
      </c>
      <c r="I1477" s="242"/>
      <c r="J1477" s="238"/>
      <c r="K1477" s="238"/>
      <c r="L1477" s="243"/>
      <c r="M1477" s="244"/>
      <c r="N1477" s="245"/>
      <c r="O1477" s="245"/>
      <c r="P1477" s="245"/>
      <c r="Q1477" s="245"/>
      <c r="R1477" s="245"/>
      <c r="S1477" s="245"/>
      <c r="T1477" s="246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47" t="s">
        <v>170</v>
      </c>
      <c r="AU1477" s="247" t="s">
        <v>85</v>
      </c>
      <c r="AV1477" s="13" t="s">
        <v>83</v>
      </c>
      <c r="AW1477" s="13" t="s">
        <v>31</v>
      </c>
      <c r="AX1477" s="13" t="s">
        <v>75</v>
      </c>
      <c r="AY1477" s="247" t="s">
        <v>156</v>
      </c>
    </row>
    <row r="1478" s="13" customFormat="1">
      <c r="A1478" s="13"/>
      <c r="B1478" s="237"/>
      <c r="C1478" s="238"/>
      <c r="D1478" s="239" t="s">
        <v>170</v>
      </c>
      <c r="E1478" s="240" t="s">
        <v>1</v>
      </c>
      <c r="F1478" s="241" t="s">
        <v>1303</v>
      </c>
      <c r="G1478" s="238"/>
      <c r="H1478" s="240" t="s">
        <v>1</v>
      </c>
      <c r="I1478" s="242"/>
      <c r="J1478" s="238"/>
      <c r="K1478" s="238"/>
      <c r="L1478" s="243"/>
      <c r="M1478" s="244"/>
      <c r="N1478" s="245"/>
      <c r="O1478" s="245"/>
      <c r="P1478" s="245"/>
      <c r="Q1478" s="245"/>
      <c r="R1478" s="245"/>
      <c r="S1478" s="245"/>
      <c r="T1478" s="246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47" t="s">
        <v>170</v>
      </c>
      <c r="AU1478" s="247" t="s">
        <v>85</v>
      </c>
      <c r="AV1478" s="13" t="s">
        <v>83</v>
      </c>
      <c r="AW1478" s="13" t="s">
        <v>31</v>
      </c>
      <c r="AX1478" s="13" t="s">
        <v>75</v>
      </c>
      <c r="AY1478" s="247" t="s">
        <v>156</v>
      </c>
    </row>
    <row r="1479" s="13" customFormat="1">
      <c r="A1479" s="13"/>
      <c r="B1479" s="237"/>
      <c r="C1479" s="238"/>
      <c r="D1479" s="239" t="s">
        <v>170</v>
      </c>
      <c r="E1479" s="240" t="s">
        <v>1</v>
      </c>
      <c r="F1479" s="241" t="s">
        <v>1304</v>
      </c>
      <c r="G1479" s="238"/>
      <c r="H1479" s="240" t="s">
        <v>1</v>
      </c>
      <c r="I1479" s="242"/>
      <c r="J1479" s="238"/>
      <c r="K1479" s="238"/>
      <c r="L1479" s="243"/>
      <c r="M1479" s="244"/>
      <c r="N1479" s="245"/>
      <c r="O1479" s="245"/>
      <c r="P1479" s="245"/>
      <c r="Q1479" s="245"/>
      <c r="R1479" s="245"/>
      <c r="S1479" s="245"/>
      <c r="T1479" s="246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47" t="s">
        <v>170</v>
      </c>
      <c r="AU1479" s="247" t="s">
        <v>85</v>
      </c>
      <c r="AV1479" s="13" t="s">
        <v>83</v>
      </c>
      <c r="AW1479" s="13" t="s">
        <v>31</v>
      </c>
      <c r="AX1479" s="13" t="s">
        <v>75</v>
      </c>
      <c r="AY1479" s="247" t="s">
        <v>156</v>
      </c>
    </row>
    <row r="1480" s="13" customFormat="1">
      <c r="A1480" s="13"/>
      <c r="B1480" s="237"/>
      <c r="C1480" s="238"/>
      <c r="D1480" s="239" t="s">
        <v>170</v>
      </c>
      <c r="E1480" s="240" t="s">
        <v>1</v>
      </c>
      <c r="F1480" s="241" t="s">
        <v>1305</v>
      </c>
      <c r="G1480" s="238"/>
      <c r="H1480" s="240" t="s">
        <v>1</v>
      </c>
      <c r="I1480" s="242"/>
      <c r="J1480" s="238"/>
      <c r="K1480" s="238"/>
      <c r="L1480" s="243"/>
      <c r="M1480" s="244"/>
      <c r="N1480" s="245"/>
      <c r="O1480" s="245"/>
      <c r="P1480" s="245"/>
      <c r="Q1480" s="245"/>
      <c r="R1480" s="245"/>
      <c r="S1480" s="245"/>
      <c r="T1480" s="246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47" t="s">
        <v>170</v>
      </c>
      <c r="AU1480" s="247" t="s">
        <v>85</v>
      </c>
      <c r="AV1480" s="13" t="s">
        <v>83</v>
      </c>
      <c r="AW1480" s="13" t="s">
        <v>31</v>
      </c>
      <c r="AX1480" s="13" t="s">
        <v>75</v>
      </c>
      <c r="AY1480" s="247" t="s">
        <v>156</v>
      </c>
    </row>
    <row r="1481" s="13" customFormat="1">
      <c r="A1481" s="13"/>
      <c r="B1481" s="237"/>
      <c r="C1481" s="238"/>
      <c r="D1481" s="239" t="s">
        <v>170</v>
      </c>
      <c r="E1481" s="240" t="s">
        <v>1</v>
      </c>
      <c r="F1481" s="241" t="s">
        <v>1306</v>
      </c>
      <c r="G1481" s="238"/>
      <c r="H1481" s="240" t="s">
        <v>1</v>
      </c>
      <c r="I1481" s="242"/>
      <c r="J1481" s="238"/>
      <c r="K1481" s="238"/>
      <c r="L1481" s="243"/>
      <c r="M1481" s="244"/>
      <c r="N1481" s="245"/>
      <c r="O1481" s="245"/>
      <c r="P1481" s="245"/>
      <c r="Q1481" s="245"/>
      <c r="R1481" s="245"/>
      <c r="S1481" s="245"/>
      <c r="T1481" s="246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47" t="s">
        <v>170</v>
      </c>
      <c r="AU1481" s="247" t="s">
        <v>85</v>
      </c>
      <c r="AV1481" s="13" t="s">
        <v>83</v>
      </c>
      <c r="AW1481" s="13" t="s">
        <v>31</v>
      </c>
      <c r="AX1481" s="13" t="s">
        <v>75</v>
      </c>
      <c r="AY1481" s="247" t="s">
        <v>156</v>
      </c>
    </row>
    <row r="1482" s="13" customFormat="1">
      <c r="A1482" s="13"/>
      <c r="B1482" s="237"/>
      <c r="C1482" s="238"/>
      <c r="D1482" s="239" t="s">
        <v>170</v>
      </c>
      <c r="E1482" s="240" t="s">
        <v>1</v>
      </c>
      <c r="F1482" s="241" t="s">
        <v>1307</v>
      </c>
      <c r="G1482" s="238"/>
      <c r="H1482" s="240" t="s">
        <v>1</v>
      </c>
      <c r="I1482" s="242"/>
      <c r="J1482" s="238"/>
      <c r="K1482" s="238"/>
      <c r="L1482" s="243"/>
      <c r="M1482" s="244"/>
      <c r="N1482" s="245"/>
      <c r="O1482" s="245"/>
      <c r="P1482" s="245"/>
      <c r="Q1482" s="245"/>
      <c r="R1482" s="245"/>
      <c r="S1482" s="245"/>
      <c r="T1482" s="246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47" t="s">
        <v>170</v>
      </c>
      <c r="AU1482" s="247" t="s">
        <v>85</v>
      </c>
      <c r="AV1482" s="13" t="s">
        <v>83</v>
      </c>
      <c r="AW1482" s="13" t="s">
        <v>31</v>
      </c>
      <c r="AX1482" s="13" t="s">
        <v>75</v>
      </c>
      <c r="AY1482" s="247" t="s">
        <v>156</v>
      </c>
    </row>
    <row r="1483" s="13" customFormat="1">
      <c r="A1483" s="13"/>
      <c r="B1483" s="237"/>
      <c r="C1483" s="238"/>
      <c r="D1483" s="239" t="s">
        <v>170</v>
      </c>
      <c r="E1483" s="240" t="s">
        <v>1</v>
      </c>
      <c r="F1483" s="241" t="s">
        <v>1308</v>
      </c>
      <c r="G1483" s="238"/>
      <c r="H1483" s="240" t="s">
        <v>1</v>
      </c>
      <c r="I1483" s="242"/>
      <c r="J1483" s="238"/>
      <c r="K1483" s="238"/>
      <c r="L1483" s="243"/>
      <c r="M1483" s="244"/>
      <c r="N1483" s="245"/>
      <c r="O1483" s="245"/>
      <c r="P1483" s="245"/>
      <c r="Q1483" s="245"/>
      <c r="R1483" s="245"/>
      <c r="S1483" s="245"/>
      <c r="T1483" s="246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47" t="s">
        <v>170</v>
      </c>
      <c r="AU1483" s="247" t="s">
        <v>85</v>
      </c>
      <c r="AV1483" s="13" t="s">
        <v>83</v>
      </c>
      <c r="AW1483" s="13" t="s">
        <v>31</v>
      </c>
      <c r="AX1483" s="13" t="s">
        <v>75</v>
      </c>
      <c r="AY1483" s="247" t="s">
        <v>156</v>
      </c>
    </row>
    <row r="1484" s="13" customFormat="1">
      <c r="A1484" s="13"/>
      <c r="B1484" s="237"/>
      <c r="C1484" s="238"/>
      <c r="D1484" s="239" t="s">
        <v>170</v>
      </c>
      <c r="E1484" s="240" t="s">
        <v>1</v>
      </c>
      <c r="F1484" s="241" t="s">
        <v>173</v>
      </c>
      <c r="G1484" s="238"/>
      <c r="H1484" s="240" t="s">
        <v>1</v>
      </c>
      <c r="I1484" s="242"/>
      <c r="J1484" s="238"/>
      <c r="K1484" s="238"/>
      <c r="L1484" s="243"/>
      <c r="M1484" s="244"/>
      <c r="N1484" s="245"/>
      <c r="O1484" s="245"/>
      <c r="P1484" s="245"/>
      <c r="Q1484" s="245"/>
      <c r="R1484" s="245"/>
      <c r="S1484" s="245"/>
      <c r="T1484" s="246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47" t="s">
        <v>170</v>
      </c>
      <c r="AU1484" s="247" t="s">
        <v>85</v>
      </c>
      <c r="AV1484" s="13" t="s">
        <v>83</v>
      </c>
      <c r="AW1484" s="13" t="s">
        <v>31</v>
      </c>
      <c r="AX1484" s="13" t="s">
        <v>75</v>
      </c>
      <c r="AY1484" s="247" t="s">
        <v>156</v>
      </c>
    </row>
    <row r="1485" s="14" customFormat="1">
      <c r="A1485" s="14"/>
      <c r="B1485" s="248"/>
      <c r="C1485" s="249"/>
      <c r="D1485" s="239" t="s">
        <v>170</v>
      </c>
      <c r="E1485" s="250" t="s">
        <v>1</v>
      </c>
      <c r="F1485" s="251" t="s">
        <v>1309</v>
      </c>
      <c r="G1485" s="249"/>
      <c r="H1485" s="252">
        <v>280.27499999999998</v>
      </c>
      <c r="I1485" s="253"/>
      <c r="J1485" s="249"/>
      <c r="K1485" s="249"/>
      <c r="L1485" s="254"/>
      <c r="M1485" s="255"/>
      <c r="N1485" s="256"/>
      <c r="O1485" s="256"/>
      <c r="P1485" s="256"/>
      <c r="Q1485" s="256"/>
      <c r="R1485" s="256"/>
      <c r="S1485" s="256"/>
      <c r="T1485" s="257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58" t="s">
        <v>170</v>
      </c>
      <c r="AU1485" s="258" t="s">
        <v>85</v>
      </c>
      <c r="AV1485" s="14" t="s">
        <v>85</v>
      </c>
      <c r="AW1485" s="14" t="s">
        <v>31</v>
      </c>
      <c r="AX1485" s="14" t="s">
        <v>75</v>
      </c>
      <c r="AY1485" s="258" t="s">
        <v>156</v>
      </c>
    </row>
    <row r="1486" s="14" customFormat="1">
      <c r="A1486" s="14"/>
      <c r="B1486" s="248"/>
      <c r="C1486" s="249"/>
      <c r="D1486" s="239" t="s">
        <v>170</v>
      </c>
      <c r="E1486" s="250" t="s">
        <v>1</v>
      </c>
      <c r="F1486" s="251" t="s">
        <v>1310</v>
      </c>
      <c r="G1486" s="249"/>
      <c r="H1486" s="252">
        <v>466.685</v>
      </c>
      <c r="I1486" s="253"/>
      <c r="J1486" s="249"/>
      <c r="K1486" s="249"/>
      <c r="L1486" s="254"/>
      <c r="M1486" s="255"/>
      <c r="N1486" s="256"/>
      <c r="O1486" s="256"/>
      <c r="P1486" s="256"/>
      <c r="Q1486" s="256"/>
      <c r="R1486" s="256"/>
      <c r="S1486" s="256"/>
      <c r="T1486" s="257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258" t="s">
        <v>170</v>
      </c>
      <c r="AU1486" s="258" t="s">
        <v>85</v>
      </c>
      <c r="AV1486" s="14" t="s">
        <v>85</v>
      </c>
      <c r="AW1486" s="14" t="s">
        <v>31</v>
      </c>
      <c r="AX1486" s="14" t="s">
        <v>75</v>
      </c>
      <c r="AY1486" s="258" t="s">
        <v>156</v>
      </c>
    </row>
    <row r="1487" s="14" customFormat="1">
      <c r="A1487" s="14"/>
      <c r="B1487" s="248"/>
      <c r="C1487" s="249"/>
      <c r="D1487" s="239" t="s">
        <v>170</v>
      </c>
      <c r="E1487" s="250" t="s">
        <v>1</v>
      </c>
      <c r="F1487" s="251" t="s">
        <v>1311</v>
      </c>
      <c r="G1487" s="249"/>
      <c r="H1487" s="252">
        <v>35.25</v>
      </c>
      <c r="I1487" s="253"/>
      <c r="J1487" s="249"/>
      <c r="K1487" s="249"/>
      <c r="L1487" s="254"/>
      <c r="M1487" s="255"/>
      <c r="N1487" s="256"/>
      <c r="O1487" s="256"/>
      <c r="P1487" s="256"/>
      <c r="Q1487" s="256"/>
      <c r="R1487" s="256"/>
      <c r="S1487" s="256"/>
      <c r="T1487" s="257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58" t="s">
        <v>170</v>
      </c>
      <c r="AU1487" s="258" t="s">
        <v>85</v>
      </c>
      <c r="AV1487" s="14" t="s">
        <v>85</v>
      </c>
      <c r="AW1487" s="14" t="s">
        <v>31</v>
      </c>
      <c r="AX1487" s="14" t="s">
        <v>75</v>
      </c>
      <c r="AY1487" s="258" t="s">
        <v>156</v>
      </c>
    </row>
    <row r="1488" s="15" customFormat="1">
      <c r="A1488" s="15"/>
      <c r="B1488" s="259"/>
      <c r="C1488" s="260"/>
      <c r="D1488" s="239" t="s">
        <v>170</v>
      </c>
      <c r="E1488" s="261" t="s">
        <v>1</v>
      </c>
      <c r="F1488" s="262" t="s">
        <v>176</v>
      </c>
      <c r="G1488" s="260"/>
      <c r="H1488" s="263">
        <v>782.21000000000004</v>
      </c>
      <c r="I1488" s="264"/>
      <c r="J1488" s="260"/>
      <c r="K1488" s="260"/>
      <c r="L1488" s="265"/>
      <c r="M1488" s="266"/>
      <c r="N1488" s="267"/>
      <c r="O1488" s="267"/>
      <c r="P1488" s="267"/>
      <c r="Q1488" s="267"/>
      <c r="R1488" s="267"/>
      <c r="S1488" s="267"/>
      <c r="T1488" s="268"/>
      <c r="U1488" s="15"/>
      <c r="V1488" s="15"/>
      <c r="W1488" s="15"/>
      <c r="X1488" s="15"/>
      <c r="Y1488" s="15"/>
      <c r="Z1488" s="15"/>
      <c r="AA1488" s="15"/>
      <c r="AB1488" s="15"/>
      <c r="AC1488" s="15"/>
      <c r="AD1488" s="15"/>
      <c r="AE1488" s="15"/>
      <c r="AT1488" s="269" t="s">
        <v>170</v>
      </c>
      <c r="AU1488" s="269" t="s">
        <v>85</v>
      </c>
      <c r="AV1488" s="15" t="s">
        <v>165</v>
      </c>
      <c r="AW1488" s="15" t="s">
        <v>31</v>
      </c>
      <c r="AX1488" s="15" t="s">
        <v>83</v>
      </c>
      <c r="AY1488" s="269" t="s">
        <v>156</v>
      </c>
    </row>
    <row r="1489" s="2" customFormat="1" ht="16.5" customHeight="1">
      <c r="A1489" s="39"/>
      <c r="B1489" s="40"/>
      <c r="C1489" s="281" t="s">
        <v>1312</v>
      </c>
      <c r="D1489" s="281" t="s">
        <v>289</v>
      </c>
      <c r="E1489" s="282" t="s">
        <v>1313</v>
      </c>
      <c r="F1489" s="283" t="s">
        <v>1314</v>
      </c>
      <c r="G1489" s="284" t="s">
        <v>901</v>
      </c>
      <c r="H1489" s="285">
        <v>521.73400000000004</v>
      </c>
      <c r="I1489" s="286"/>
      <c r="J1489" s="287">
        <f>ROUND(I1489*H1489,2)</f>
        <v>0</v>
      </c>
      <c r="K1489" s="283" t="s">
        <v>1</v>
      </c>
      <c r="L1489" s="288"/>
      <c r="M1489" s="289" t="s">
        <v>1</v>
      </c>
      <c r="N1489" s="290" t="s">
        <v>40</v>
      </c>
      <c r="O1489" s="92"/>
      <c r="P1489" s="228">
        <f>O1489*H1489</f>
        <v>0</v>
      </c>
      <c r="Q1489" s="228">
        <v>0.001</v>
      </c>
      <c r="R1489" s="228">
        <f>Q1489*H1489</f>
        <v>0.52173400000000003</v>
      </c>
      <c r="S1489" s="228">
        <v>0</v>
      </c>
      <c r="T1489" s="229">
        <f>S1489*H1489</f>
        <v>0</v>
      </c>
      <c r="U1489" s="39"/>
      <c r="V1489" s="39"/>
      <c r="W1489" s="39"/>
      <c r="X1489" s="39"/>
      <c r="Y1489" s="39"/>
      <c r="Z1489" s="39"/>
      <c r="AA1489" s="39"/>
      <c r="AB1489" s="39"/>
      <c r="AC1489" s="39"/>
      <c r="AD1489" s="39"/>
      <c r="AE1489" s="39"/>
      <c r="AR1489" s="230" t="s">
        <v>399</v>
      </c>
      <c r="AT1489" s="230" t="s">
        <v>289</v>
      </c>
      <c r="AU1489" s="230" t="s">
        <v>85</v>
      </c>
      <c r="AY1489" s="18" t="s">
        <v>156</v>
      </c>
      <c r="BE1489" s="231">
        <f>IF(N1489="základní",J1489,0)</f>
        <v>0</v>
      </c>
      <c r="BF1489" s="231">
        <f>IF(N1489="snížená",J1489,0)</f>
        <v>0</v>
      </c>
      <c r="BG1489" s="231">
        <f>IF(N1489="zákl. přenesená",J1489,0)</f>
        <v>0</v>
      </c>
      <c r="BH1489" s="231">
        <f>IF(N1489="sníž. přenesená",J1489,0)</f>
        <v>0</v>
      </c>
      <c r="BI1489" s="231">
        <f>IF(N1489="nulová",J1489,0)</f>
        <v>0</v>
      </c>
      <c r="BJ1489" s="18" t="s">
        <v>83</v>
      </c>
      <c r="BK1489" s="231">
        <f>ROUND(I1489*H1489,2)</f>
        <v>0</v>
      </c>
      <c r="BL1489" s="18" t="s">
        <v>209</v>
      </c>
      <c r="BM1489" s="230" t="s">
        <v>1315</v>
      </c>
    </row>
    <row r="1490" s="14" customFormat="1">
      <c r="A1490" s="14"/>
      <c r="B1490" s="248"/>
      <c r="C1490" s="249"/>
      <c r="D1490" s="239" t="s">
        <v>170</v>
      </c>
      <c r="E1490" s="249"/>
      <c r="F1490" s="251" t="s">
        <v>1316</v>
      </c>
      <c r="G1490" s="249"/>
      <c r="H1490" s="252">
        <v>521.73400000000004</v>
      </c>
      <c r="I1490" s="253"/>
      <c r="J1490" s="249"/>
      <c r="K1490" s="249"/>
      <c r="L1490" s="254"/>
      <c r="M1490" s="255"/>
      <c r="N1490" s="256"/>
      <c r="O1490" s="256"/>
      <c r="P1490" s="256"/>
      <c r="Q1490" s="256"/>
      <c r="R1490" s="256"/>
      <c r="S1490" s="256"/>
      <c r="T1490" s="257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58" t="s">
        <v>170</v>
      </c>
      <c r="AU1490" s="258" t="s">
        <v>85</v>
      </c>
      <c r="AV1490" s="14" t="s">
        <v>85</v>
      </c>
      <c r="AW1490" s="14" t="s">
        <v>4</v>
      </c>
      <c r="AX1490" s="14" t="s">
        <v>83</v>
      </c>
      <c r="AY1490" s="258" t="s">
        <v>156</v>
      </c>
    </row>
    <row r="1491" s="2" customFormat="1" ht="26.4" customHeight="1">
      <c r="A1491" s="39"/>
      <c r="B1491" s="40"/>
      <c r="C1491" s="219" t="s">
        <v>1317</v>
      </c>
      <c r="D1491" s="219" t="s">
        <v>160</v>
      </c>
      <c r="E1491" s="220" t="s">
        <v>1318</v>
      </c>
      <c r="F1491" s="221" t="s">
        <v>1319</v>
      </c>
      <c r="G1491" s="222" t="s">
        <v>163</v>
      </c>
      <c r="H1491" s="223">
        <v>0.5</v>
      </c>
      <c r="I1491" s="224"/>
      <c r="J1491" s="225">
        <f>ROUND(I1491*H1491,2)</f>
        <v>0</v>
      </c>
      <c r="K1491" s="221" t="s">
        <v>164</v>
      </c>
      <c r="L1491" s="45"/>
      <c r="M1491" s="226" t="s">
        <v>1</v>
      </c>
      <c r="N1491" s="227" t="s">
        <v>40</v>
      </c>
      <c r="O1491" s="92"/>
      <c r="P1491" s="228">
        <f>O1491*H1491</f>
        <v>0</v>
      </c>
      <c r="Q1491" s="228">
        <v>0</v>
      </c>
      <c r="R1491" s="228">
        <f>Q1491*H1491</f>
        <v>0</v>
      </c>
      <c r="S1491" s="228">
        <v>0.02</v>
      </c>
      <c r="T1491" s="229">
        <f>S1491*H1491</f>
        <v>0.01</v>
      </c>
      <c r="U1491" s="39"/>
      <c r="V1491" s="39"/>
      <c r="W1491" s="39"/>
      <c r="X1491" s="39"/>
      <c r="Y1491" s="39"/>
      <c r="Z1491" s="39"/>
      <c r="AA1491" s="39"/>
      <c r="AB1491" s="39"/>
      <c r="AC1491" s="39"/>
      <c r="AD1491" s="39"/>
      <c r="AE1491" s="39"/>
      <c r="AR1491" s="230" t="s">
        <v>209</v>
      </c>
      <c r="AT1491" s="230" t="s">
        <v>160</v>
      </c>
      <c r="AU1491" s="230" t="s">
        <v>85</v>
      </c>
      <c r="AY1491" s="18" t="s">
        <v>156</v>
      </c>
      <c r="BE1491" s="231">
        <f>IF(N1491="základní",J1491,0)</f>
        <v>0</v>
      </c>
      <c r="BF1491" s="231">
        <f>IF(N1491="snížená",J1491,0)</f>
        <v>0</v>
      </c>
      <c r="BG1491" s="231">
        <f>IF(N1491="zákl. přenesená",J1491,0)</f>
        <v>0</v>
      </c>
      <c r="BH1491" s="231">
        <f>IF(N1491="sníž. přenesená",J1491,0)</f>
        <v>0</v>
      </c>
      <c r="BI1491" s="231">
        <f>IF(N1491="nulová",J1491,0)</f>
        <v>0</v>
      </c>
      <c r="BJ1491" s="18" t="s">
        <v>83</v>
      </c>
      <c r="BK1491" s="231">
        <f>ROUND(I1491*H1491,2)</f>
        <v>0</v>
      </c>
      <c r="BL1491" s="18" t="s">
        <v>209</v>
      </c>
      <c r="BM1491" s="230" t="s">
        <v>1320</v>
      </c>
    </row>
    <row r="1492" s="2" customFormat="1">
      <c r="A1492" s="39"/>
      <c r="B1492" s="40"/>
      <c r="C1492" s="41"/>
      <c r="D1492" s="232" t="s">
        <v>168</v>
      </c>
      <c r="E1492" s="41"/>
      <c r="F1492" s="233" t="s">
        <v>1321</v>
      </c>
      <c r="G1492" s="41"/>
      <c r="H1492" s="41"/>
      <c r="I1492" s="234"/>
      <c r="J1492" s="41"/>
      <c r="K1492" s="41"/>
      <c r="L1492" s="45"/>
      <c r="M1492" s="235"/>
      <c r="N1492" s="236"/>
      <c r="O1492" s="92"/>
      <c r="P1492" s="92"/>
      <c r="Q1492" s="92"/>
      <c r="R1492" s="92"/>
      <c r="S1492" s="92"/>
      <c r="T1492" s="93"/>
      <c r="U1492" s="39"/>
      <c r="V1492" s="39"/>
      <c r="W1492" s="39"/>
      <c r="X1492" s="39"/>
      <c r="Y1492" s="39"/>
      <c r="Z1492" s="39"/>
      <c r="AA1492" s="39"/>
      <c r="AB1492" s="39"/>
      <c r="AC1492" s="39"/>
      <c r="AD1492" s="39"/>
      <c r="AE1492" s="39"/>
      <c r="AT1492" s="18" t="s">
        <v>168</v>
      </c>
      <c r="AU1492" s="18" t="s">
        <v>85</v>
      </c>
    </row>
    <row r="1493" s="13" customFormat="1">
      <c r="A1493" s="13"/>
      <c r="B1493" s="237"/>
      <c r="C1493" s="238"/>
      <c r="D1493" s="239" t="s">
        <v>170</v>
      </c>
      <c r="E1493" s="240" t="s">
        <v>1</v>
      </c>
      <c r="F1493" s="241" t="s">
        <v>171</v>
      </c>
      <c r="G1493" s="238"/>
      <c r="H1493" s="240" t="s">
        <v>1</v>
      </c>
      <c r="I1493" s="242"/>
      <c r="J1493" s="238"/>
      <c r="K1493" s="238"/>
      <c r="L1493" s="243"/>
      <c r="M1493" s="244"/>
      <c r="N1493" s="245"/>
      <c r="O1493" s="245"/>
      <c r="P1493" s="245"/>
      <c r="Q1493" s="245"/>
      <c r="R1493" s="245"/>
      <c r="S1493" s="245"/>
      <c r="T1493" s="246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47" t="s">
        <v>170</v>
      </c>
      <c r="AU1493" s="247" t="s">
        <v>85</v>
      </c>
      <c r="AV1493" s="13" t="s">
        <v>83</v>
      </c>
      <c r="AW1493" s="13" t="s">
        <v>31</v>
      </c>
      <c r="AX1493" s="13" t="s">
        <v>75</v>
      </c>
      <c r="AY1493" s="247" t="s">
        <v>156</v>
      </c>
    </row>
    <row r="1494" s="13" customFormat="1">
      <c r="A1494" s="13"/>
      <c r="B1494" s="237"/>
      <c r="C1494" s="238"/>
      <c r="D1494" s="239" t="s">
        <v>170</v>
      </c>
      <c r="E1494" s="240" t="s">
        <v>1</v>
      </c>
      <c r="F1494" s="241" t="s">
        <v>172</v>
      </c>
      <c r="G1494" s="238"/>
      <c r="H1494" s="240" t="s">
        <v>1</v>
      </c>
      <c r="I1494" s="242"/>
      <c r="J1494" s="238"/>
      <c r="K1494" s="238"/>
      <c r="L1494" s="243"/>
      <c r="M1494" s="244"/>
      <c r="N1494" s="245"/>
      <c r="O1494" s="245"/>
      <c r="P1494" s="245"/>
      <c r="Q1494" s="245"/>
      <c r="R1494" s="245"/>
      <c r="S1494" s="245"/>
      <c r="T1494" s="246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47" t="s">
        <v>170</v>
      </c>
      <c r="AU1494" s="247" t="s">
        <v>85</v>
      </c>
      <c r="AV1494" s="13" t="s">
        <v>83</v>
      </c>
      <c r="AW1494" s="13" t="s">
        <v>31</v>
      </c>
      <c r="AX1494" s="13" t="s">
        <v>75</v>
      </c>
      <c r="AY1494" s="247" t="s">
        <v>156</v>
      </c>
    </row>
    <row r="1495" s="13" customFormat="1">
      <c r="A1495" s="13"/>
      <c r="B1495" s="237"/>
      <c r="C1495" s="238"/>
      <c r="D1495" s="239" t="s">
        <v>170</v>
      </c>
      <c r="E1495" s="240" t="s">
        <v>1</v>
      </c>
      <c r="F1495" s="241" t="s">
        <v>173</v>
      </c>
      <c r="G1495" s="238"/>
      <c r="H1495" s="240" t="s">
        <v>1</v>
      </c>
      <c r="I1495" s="242"/>
      <c r="J1495" s="238"/>
      <c r="K1495" s="238"/>
      <c r="L1495" s="243"/>
      <c r="M1495" s="244"/>
      <c r="N1495" s="245"/>
      <c r="O1495" s="245"/>
      <c r="P1495" s="245"/>
      <c r="Q1495" s="245"/>
      <c r="R1495" s="245"/>
      <c r="S1495" s="245"/>
      <c r="T1495" s="246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47" t="s">
        <v>170</v>
      </c>
      <c r="AU1495" s="247" t="s">
        <v>85</v>
      </c>
      <c r="AV1495" s="13" t="s">
        <v>83</v>
      </c>
      <c r="AW1495" s="13" t="s">
        <v>31</v>
      </c>
      <c r="AX1495" s="13" t="s">
        <v>75</v>
      </c>
      <c r="AY1495" s="247" t="s">
        <v>156</v>
      </c>
    </row>
    <row r="1496" s="14" customFormat="1">
      <c r="A1496" s="14"/>
      <c r="B1496" s="248"/>
      <c r="C1496" s="249"/>
      <c r="D1496" s="239" t="s">
        <v>170</v>
      </c>
      <c r="E1496" s="250" t="s">
        <v>1</v>
      </c>
      <c r="F1496" s="251" t="s">
        <v>1322</v>
      </c>
      <c r="G1496" s="249"/>
      <c r="H1496" s="252">
        <v>0.5</v>
      </c>
      <c r="I1496" s="253"/>
      <c r="J1496" s="249"/>
      <c r="K1496" s="249"/>
      <c r="L1496" s="254"/>
      <c r="M1496" s="255"/>
      <c r="N1496" s="256"/>
      <c r="O1496" s="256"/>
      <c r="P1496" s="256"/>
      <c r="Q1496" s="256"/>
      <c r="R1496" s="256"/>
      <c r="S1496" s="256"/>
      <c r="T1496" s="257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T1496" s="258" t="s">
        <v>170</v>
      </c>
      <c r="AU1496" s="258" t="s">
        <v>85</v>
      </c>
      <c r="AV1496" s="14" t="s">
        <v>85</v>
      </c>
      <c r="AW1496" s="14" t="s">
        <v>31</v>
      </c>
      <c r="AX1496" s="14" t="s">
        <v>83</v>
      </c>
      <c r="AY1496" s="258" t="s">
        <v>156</v>
      </c>
    </row>
    <row r="1497" s="2" customFormat="1" ht="26.4" customHeight="1">
      <c r="A1497" s="39"/>
      <c r="B1497" s="40"/>
      <c r="C1497" s="219" t="s">
        <v>1323</v>
      </c>
      <c r="D1497" s="219" t="s">
        <v>160</v>
      </c>
      <c r="E1497" s="220" t="s">
        <v>1324</v>
      </c>
      <c r="F1497" s="221" t="s">
        <v>1325</v>
      </c>
      <c r="G1497" s="222" t="s">
        <v>1326</v>
      </c>
      <c r="H1497" s="223">
        <v>1</v>
      </c>
      <c r="I1497" s="224"/>
      <c r="J1497" s="225">
        <f>ROUND(I1497*H1497,2)</f>
        <v>0</v>
      </c>
      <c r="K1497" s="221" t="s">
        <v>1</v>
      </c>
      <c r="L1497" s="45"/>
      <c r="M1497" s="226" t="s">
        <v>1</v>
      </c>
      <c r="N1497" s="227" t="s">
        <v>40</v>
      </c>
      <c r="O1497" s="92"/>
      <c r="P1497" s="228">
        <f>O1497*H1497</f>
        <v>0</v>
      </c>
      <c r="Q1497" s="228">
        <v>0</v>
      </c>
      <c r="R1497" s="228">
        <f>Q1497*H1497</f>
        <v>0</v>
      </c>
      <c r="S1497" s="228">
        <v>0</v>
      </c>
      <c r="T1497" s="229">
        <f>S1497*H1497</f>
        <v>0</v>
      </c>
      <c r="U1497" s="39"/>
      <c r="V1497" s="39"/>
      <c r="W1497" s="39"/>
      <c r="X1497" s="39"/>
      <c r="Y1497" s="39"/>
      <c r="Z1497" s="39"/>
      <c r="AA1497" s="39"/>
      <c r="AB1497" s="39"/>
      <c r="AC1497" s="39"/>
      <c r="AD1497" s="39"/>
      <c r="AE1497" s="39"/>
      <c r="AR1497" s="230" t="s">
        <v>209</v>
      </c>
      <c r="AT1497" s="230" t="s">
        <v>160</v>
      </c>
      <c r="AU1497" s="230" t="s">
        <v>85</v>
      </c>
      <c r="AY1497" s="18" t="s">
        <v>156</v>
      </c>
      <c r="BE1497" s="231">
        <f>IF(N1497="základní",J1497,0)</f>
        <v>0</v>
      </c>
      <c r="BF1497" s="231">
        <f>IF(N1497="snížená",J1497,0)</f>
        <v>0</v>
      </c>
      <c r="BG1497" s="231">
        <f>IF(N1497="zákl. přenesená",J1497,0)</f>
        <v>0</v>
      </c>
      <c r="BH1497" s="231">
        <f>IF(N1497="sníž. přenesená",J1497,0)</f>
        <v>0</v>
      </c>
      <c r="BI1497" s="231">
        <f>IF(N1497="nulová",J1497,0)</f>
        <v>0</v>
      </c>
      <c r="BJ1497" s="18" t="s">
        <v>83</v>
      </c>
      <c r="BK1497" s="231">
        <f>ROUND(I1497*H1497,2)</f>
        <v>0</v>
      </c>
      <c r="BL1497" s="18" t="s">
        <v>209</v>
      </c>
      <c r="BM1497" s="230" t="s">
        <v>1327</v>
      </c>
    </row>
    <row r="1498" s="13" customFormat="1">
      <c r="A1498" s="13"/>
      <c r="B1498" s="237"/>
      <c r="C1498" s="238"/>
      <c r="D1498" s="239" t="s">
        <v>170</v>
      </c>
      <c r="E1498" s="240" t="s">
        <v>1</v>
      </c>
      <c r="F1498" s="241" t="s">
        <v>171</v>
      </c>
      <c r="G1498" s="238"/>
      <c r="H1498" s="240" t="s">
        <v>1</v>
      </c>
      <c r="I1498" s="242"/>
      <c r="J1498" s="238"/>
      <c r="K1498" s="238"/>
      <c r="L1498" s="243"/>
      <c r="M1498" s="244"/>
      <c r="N1498" s="245"/>
      <c r="O1498" s="245"/>
      <c r="P1498" s="245"/>
      <c r="Q1498" s="245"/>
      <c r="R1498" s="245"/>
      <c r="S1498" s="245"/>
      <c r="T1498" s="246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47" t="s">
        <v>170</v>
      </c>
      <c r="AU1498" s="247" t="s">
        <v>85</v>
      </c>
      <c r="AV1498" s="13" t="s">
        <v>83</v>
      </c>
      <c r="AW1498" s="13" t="s">
        <v>31</v>
      </c>
      <c r="AX1498" s="13" t="s">
        <v>75</v>
      </c>
      <c r="AY1498" s="247" t="s">
        <v>156</v>
      </c>
    </row>
    <row r="1499" s="13" customFormat="1">
      <c r="A1499" s="13"/>
      <c r="B1499" s="237"/>
      <c r="C1499" s="238"/>
      <c r="D1499" s="239" t="s">
        <v>170</v>
      </c>
      <c r="E1499" s="240" t="s">
        <v>1</v>
      </c>
      <c r="F1499" s="241" t="s">
        <v>172</v>
      </c>
      <c r="G1499" s="238"/>
      <c r="H1499" s="240" t="s">
        <v>1</v>
      </c>
      <c r="I1499" s="242"/>
      <c r="J1499" s="238"/>
      <c r="K1499" s="238"/>
      <c r="L1499" s="243"/>
      <c r="M1499" s="244"/>
      <c r="N1499" s="245"/>
      <c r="O1499" s="245"/>
      <c r="P1499" s="245"/>
      <c r="Q1499" s="245"/>
      <c r="R1499" s="245"/>
      <c r="S1499" s="245"/>
      <c r="T1499" s="246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47" t="s">
        <v>170</v>
      </c>
      <c r="AU1499" s="247" t="s">
        <v>85</v>
      </c>
      <c r="AV1499" s="13" t="s">
        <v>83</v>
      </c>
      <c r="AW1499" s="13" t="s">
        <v>31</v>
      </c>
      <c r="AX1499" s="13" t="s">
        <v>75</v>
      </c>
      <c r="AY1499" s="247" t="s">
        <v>156</v>
      </c>
    </row>
    <row r="1500" s="13" customFormat="1">
      <c r="A1500" s="13"/>
      <c r="B1500" s="237"/>
      <c r="C1500" s="238"/>
      <c r="D1500" s="239" t="s">
        <v>170</v>
      </c>
      <c r="E1500" s="240" t="s">
        <v>1</v>
      </c>
      <c r="F1500" s="241" t="s">
        <v>173</v>
      </c>
      <c r="G1500" s="238"/>
      <c r="H1500" s="240" t="s">
        <v>1</v>
      </c>
      <c r="I1500" s="242"/>
      <c r="J1500" s="238"/>
      <c r="K1500" s="238"/>
      <c r="L1500" s="243"/>
      <c r="M1500" s="244"/>
      <c r="N1500" s="245"/>
      <c r="O1500" s="245"/>
      <c r="P1500" s="245"/>
      <c r="Q1500" s="245"/>
      <c r="R1500" s="245"/>
      <c r="S1500" s="245"/>
      <c r="T1500" s="246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47" t="s">
        <v>170</v>
      </c>
      <c r="AU1500" s="247" t="s">
        <v>85</v>
      </c>
      <c r="AV1500" s="13" t="s">
        <v>83</v>
      </c>
      <c r="AW1500" s="13" t="s">
        <v>31</v>
      </c>
      <c r="AX1500" s="13" t="s">
        <v>75</v>
      </c>
      <c r="AY1500" s="247" t="s">
        <v>156</v>
      </c>
    </row>
    <row r="1501" s="14" customFormat="1">
      <c r="A1501" s="14"/>
      <c r="B1501" s="248"/>
      <c r="C1501" s="249"/>
      <c r="D1501" s="239" t="s">
        <v>170</v>
      </c>
      <c r="E1501" s="250" t="s">
        <v>1</v>
      </c>
      <c r="F1501" s="251" t="s">
        <v>1328</v>
      </c>
      <c r="G1501" s="249"/>
      <c r="H1501" s="252">
        <v>1</v>
      </c>
      <c r="I1501" s="253"/>
      <c r="J1501" s="249"/>
      <c r="K1501" s="249"/>
      <c r="L1501" s="254"/>
      <c r="M1501" s="255"/>
      <c r="N1501" s="256"/>
      <c r="O1501" s="256"/>
      <c r="P1501" s="256"/>
      <c r="Q1501" s="256"/>
      <c r="R1501" s="256"/>
      <c r="S1501" s="256"/>
      <c r="T1501" s="257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T1501" s="258" t="s">
        <v>170</v>
      </c>
      <c r="AU1501" s="258" t="s">
        <v>85</v>
      </c>
      <c r="AV1501" s="14" t="s">
        <v>85</v>
      </c>
      <c r="AW1501" s="14" t="s">
        <v>31</v>
      </c>
      <c r="AX1501" s="14" t="s">
        <v>83</v>
      </c>
      <c r="AY1501" s="258" t="s">
        <v>156</v>
      </c>
    </row>
    <row r="1502" s="2" customFormat="1" ht="26.4" customHeight="1">
      <c r="A1502" s="39"/>
      <c r="B1502" s="40"/>
      <c r="C1502" s="219" t="s">
        <v>1329</v>
      </c>
      <c r="D1502" s="219" t="s">
        <v>160</v>
      </c>
      <c r="E1502" s="220" t="s">
        <v>1330</v>
      </c>
      <c r="F1502" s="221" t="s">
        <v>1331</v>
      </c>
      <c r="G1502" s="222" t="s">
        <v>712</v>
      </c>
      <c r="H1502" s="223">
        <v>1</v>
      </c>
      <c r="I1502" s="224"/>
      <c r="J1502" s="225">
        <f>ROUND(I1502*H1502,2)</f>
        <v>0</v>
      </c>
      <c r="K1502" s="221" t="s">
        <v>164</v>
      </c>
      <c r="L1502" s="45"/>
      <c r="M1502" s="226" t="s">
        <v>1</v>
      </c>
      <c r="N1502" s="227" t="s">
        <v>40</v>
      </c>
      <c r="O1502" s="92"/>
      <c r="P1502" s="228">
        <f>O1502*H1502</f>
        <v>0</v>
      </c>
      <c r="Q1502" s="228">
        <v>0</v>
      </c>
      <c r="R1502" s="228">
        <f>Q1502*H1502</f>
        <v>0</v>
      </c>
      <c r="S1502" s="228">
        <v>0.00040000000000000002</v>
      </c>
      <c r="T1502" s="229">
        <f>S1502*H1502</f>
        <v>0.00040000000000000002</v>
      </c>
      <c r="U1502" s="39"/>
      <c r="V1502" s="39"/>
      <c r="W1502" s="39"/>
      <c r="X1502" s="39"/>
      <c r="Y1502" s="39"/>
      <c r="Z1502" s="39"/>
      <c r="AA1502" s="39"/>
      <c r="AB1502" s="39"/>
      <c r="AC1502" s="39"/>
      <c r="AD1502" s="39"/>
      <c r="AE1502" s="39"/>
      <c r="AR1502" s="230" t="s">
        <v>209</v>
      </c>
      <c r="AT1502" s="230" t="s">
        <v>160</v>
      </c>
      <c r="AU1502" s="230" t="s">
        <v>85</v>
      </c>
      <c r="AY1502" s="18" t="s">
        <v>156</v>
      </c>
      <c r="BE1502" s="231">
        <f>IF(N1502="základní",J1502,0)</f>
        <v>0</v>
      </c>
      <c r="BF1502" s="231">
        <f>IF(N1502="snížená",J1502,0)</f>
        <v>0</v>
      </c>
      <c r="BG1502" s="231">
        <f>IF(N1502="zákl. přenesená",J1502,0)</f>
        <v>0</v>
      </c>
      <c r="BH1502" s="231">
        <f>IF(N1502="sníž. přenesená",J1502,0)</f>
        <v>0</v>
      </c>
      <c r="BI1502" s="231">
        <f>IF(N1502="nulová",J1502,0)</f>
        <v>0</v>
      </c>
      <c r="BJ1502" s="18" t="s">
        <v>83</v>
      </c>
      <c r="BK1502" s="231">
        <f>ROUND(I1502*H1502,2)</f>
        <v>0</v>
      </c>
      <c r="BL1502" s="18" t="s">
        <v>209</v>
      </c>
      <c r="BM1502" s="230" t="s">
        <v>1332</v>
      </c>
    </row>
    <row r="1503" s="2" customFormat="1">
      <c r="A1503" s="39"/>
      <c r="B1503" s="40"/>
      <c r="C1503" s="41"/>
      <c r="D1503" s="232" t="s">
        <v>168</v>
      </c>
      <c r="E1503" s="41"/>
      <c r="F1503" s="233" t="s">
        <v>1333</v>
      </c>
      <c r="G1503" s="41"/>
      <c r="H1503" s="41"/>
      <c r="I1503" s="234"/>
      <c r="J1503" s="41"/>
      <c r="K1503" s="41"/>
      <c r="L1503" s="45"/>
      <c r="M1503" s="235"/>
      <c r="N1503" s="236"/>
      <c r="O1503" s="92"/>
      <c r="P1503" s="92"/>
      <c r="Q1503" s="92"/>
      <c r="R1503" s="92"/>
      <c r="S1503" s="92"/>
      <c r="T1503" s="93"/>
      <c r="U1503" s="39"/>
      <c r="V1503" s="39"/>
      <c r="W1503" s="39"/>
      <c r="X1503" s="39"/>
      <c r="Y1503" s="39"/>
      <c r="Z1503" s="39"/>
      <c r="AA1503" s="39"/>
      <c r="AB1503" s="39"/>
      <c r="AC1503" s="39"/>
      <c r="AD1503" s="39"/>
      <c r="AE1503" s="39"/>
      <c r="AT1503" s="18" t="s">
        <v>168</v>
      </c>
      <c r="AU1503" s="18" t="s">
        <v>85</v>
      </c>
    </row>
    <row r="1504" s="13" customFormat="1">
      <c r="A1504" s="13"/>
      <c r="B1504" s="237"/>
      <c r="C1504" s="238"/>
      <c r="D1504" s="239" t="s">
        <v>170</v>
      </c>
      <c r="E1504" s="240" t="s">
        <v>1</v>
      </c>
      <c r="F1504" s="241" t="s">
        <v>171</v>
      </c>
      <c r="G1504" s="238"/>
      <c r="H1504" s="240" t="s">
        <v>1</v>
      </c>
      <c r="I1504" s="242"/>
      <c r="J1504" s="238"/>
      <c r="K1504" s="238"/>
      <c r="L1504" s="243"/>
      <c r="M1504" s="244"/>
      <c r="N1504" s="245"/>
      <c r="O1504" s="245"/>
      <c r="P1504" s="245"/>
      <c r="Q1504" s="245"/>
      <c r="R1504" s="245"/>
      <c r="S1504" s="245"/>
      <c r="T1504" s="246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47" t="s">
        <v>170</v>
      </c>
      <c r="AU1504" s="247" t="s">
        <v>85</v>
      </c>
      <c r="AV1504" s="13" t="s">
        <v>83</v>
      </c>
      <c r="AW1504" s="13" t="s">
        <v>31</v>
      </c>
      <c r="AX1504" s="13" t="s">
        <v>75</v>
      </c>
      <c r="AY1504" s="247" t="s">
        <v>156</v>
      </c>
    </row>
    <row r="1505" s="13" customFormat="1">
      <c r="A1505" s="13"/>
      <c r="B1505" s="237"/>
      <c r="C1505" s="238"/>
      <c r="D1505" s="239" t="s">
        <v>170</v>
      </c>
      <c r="E1505" s="240" t="s">
        <v>1</v>
      </c>
      <c r="F1505" s="241" t="s">
        <v>173</v>
      </c>
      <c r="G1505" s="238"/>
      <c r="H1505" s="240" t="s">
        <v>1</v>
      </c>
      <c r="I1505" s="242"/>
      <c r="J1505" s="238"/>
      <c r="K1505" s="238"/>
      <c r="L1505" s="243"/>
      <c r="M1505" s="244"/>
      <c r="N1505" s="245"/>
      <c r="O1505" s="245"/>
      <c r="P1505" s="245"/>
      <c r="Q1505" s="245"/>
      <c r="R1505" s="245"/>
      <c r="S1505" s="245"/>
      <c r="T1505" s="246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47" t="s">
        <v>170</v>
      </c>
      <c r="AU1505" s="247" t="s">
        <v>85</v>
      </c>
      <c r="AV1505" s="13" t="s">
        <v>83</v>
      </c>
      <c r="AW1505" s="13" t="s">
        <v>31</v>
      </c>
      <c r="AX1505" s="13" t="s">
        <v>75</v>
      </c>
      <c r="AY1505" s="247" t="s">
        <v>156</v>
      </c>
    </row>
    <row r="1506" s="14" customFormat="1">
      <c r="A1506" s="14"/>
      <c r="B1506" s="248"/>
      <c r="C1506" s="249"/>
      <c r="D1506" s="239" t="s">
        <v>170</v>
      </c>
      <c r="E1506" s="250" t="s">
        <v>1</v>
      </c>
      <c r="F1506" s="251" t="s">
        <v>1334</v>
      </c>
      <c r="G1506" s="249"/>
      <c r="H1506" s="252">
        <v>1</v>
      </c>
      <c r="I1506" s="253"/>
      <c r="J1506" s="249"/>
      <c r="K1506" s="249"/>
      <c r="L1506" s="254"/>
      <c r="M1506" s="255"/>
      <c r="N1506" s="256"/>
      <c r="O1506" s="256"/>
      <c r="P1506" s="256"/>
      <c r="Q1506" s="256"/>
      <c r="R1506" s="256"/>
      <c r="S1506" s="256"/>
      <c r="T1506" s="257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58" t="s">
        <v>170</v>
      </c>
      <c r="AU1506" s="258" t="s">
        <v>85</v>
      </c>
      <c r="AV1506" s="14" t="s">
        <v>85</v>
      </c>
      <c r="AW1506" s="14" t="s">
        <v>31</v>
      </c>
      <c r="AX1506" s="14" t="s">
        <v>75</v>
      </c>
      <c r="AY1506" s="258" t="s">
        <v>156</v>
      </c>
    </row>
    <row r="1507" s="15" customFormat="1">
      <c r="A1507" s="15"/>
      <c r="B1507" s="259"/>
      <c r="C1507" s="260"/>
      <c r="D1507" s="239" t="s">
        <v>170</v>
      </c>
      <c r="E1507" s="261" t="s">
        <v>1</v>
      </c>
      <c r="F1507" s="262" t="s">
        <v>176</v>
      </c>
      <c r="G1507" s="260"/>
      <c r="H1507" s="263">
        <v>1</v>
      </c>
      <c r="I1507" s="264"/>
      <c r="J1507" s="260"/>
      <c r="K1507" s="260"/>
      <c r="L1507" s="265"/>
      <c r="M1507" s="266"/>
      <c r="N1507" s="267"/>
      <c r="O1507" s="267"/>
      <c r="P1507" s="267"/>
      <c r="Q1507" s="267"/>
      <c r="R1507" s="267"/>
      <c r="S1507" s="267"/>
      <c r="T1507" s="268"/>
      <c r="U1507" s="15"/>
      <c r="V1507" s="15"/>
      <c r="W1507" s="15"/>
      <c r="X1507" s="15"/>
      <c r="Y1507" s="15"/>
      <c r="Z1507" s="15"/>
      <c r="AA1507" s="15"/>
      <c r="AB1507" s="15"/>
      <c r="AC1507" s="15"/>
      <c r="AD1507" s="15"/>
      <c r="AE1507" s="15"/>
      <c r="AT1507" s="269" t="s">
        <v>170</v>
      </c>
      <c r="AU1507" s="269" t="s">
        <v>85</v>
      </c>
      <c r="AV1507" s="15" t="s">
        <v>165</v>
      </c>
      <c r="AW1507" s="15" t="s">
        <v>31</v>
      </c>
      <c r="AX1507" s="15" t="s">
        <v>83</v>
      </c>
      <c r="AY1507" s="269" t="s">
        <v>156</v>
      </c>
    </row>
    <row r="1508" s="2" customFormat="1" ht="16.5" customHeight="1">
      <c r="A1508" s="39"/>
      <c r="B1508" s="40"/>
      <c r="C1508" s="219" t="s">
        <v>1335</v>
      </c>
      <c r="D1508" s="219" t="s">
        <v>160</v>
      </c>
      <c r="E1508" s="220" t="s">
        <v>1336</v>
      </c>
      <c r="F1508" s="221" t="s">
        <v>1337</v>
      </c>
      <c r="G1508" s="222" t="s">
        <v>712</v>
      </c>
      <c r="H1508" s="223">
        <v>209.898</v>
      </c>
      <c r="I1508" s="224"/>
      <c r="J1508" s="225">
        <f>ROUND(I1508*H1508,2)</f>
        <v>0</v>
      </c>
      <c r="K1508" s="221" t="s">
        <v>1</v>
      </c>
      <c r="L1508" s="45"/>
      <c r="M1508" s="226" t="s">
        <v>1</v>
      </c>
      <c r="N1508" s="227" t="s">
        <v>40</v>
      </c>
      <c r="O1508" s="92"/>
      <c r="P1508" s="228">
        <f>O1508*H1508</f>
        <v>0</v>
      </c>
      <c r="Q1508" s="228">
        <v>0</v>
      </c>
      <c r="R1508" s="228">
        <f>Q1508*H1508</f>
        <v>0</v>
      </c>
      <c r="S1508" s="228">
        <v>0.02</v>
      </c>
      <c r="T1508" s="229">
        <f>S1508*H1508</f>
        <v>4.1979600000000001</v>
      </c>
      <c r="U1508" s="39"/>
      <c r="V1508" s="39"/>
      <c r="W1508" s="39"/>
      <c r="X1508" s="39"/>
      <c r="Y1508" s="39"/>
      <c r="Z1508" s="39"/>
      <c r="AA1508" s="39"/>
      <c r="AB1508" s="39"/>
      <c r="AC1508" s="39"/>
      <c r="AD1508" s="39"/>
      <c r="AE1508" s="39"/>
      <c r="AR1508" s="230" t="s">
        <v>209</v>
      </c>
      <c r="AT1508" s="230" t="s">
        <v>160</v>
      </c>
      <c r="AU1508" s="230" t="s">
        <v>85</v>
      </c>
      <c r="AY1508" s="18" t="s">
        <v>156</v>
      </c>
      <c r="BE1508" s="231">
        <f>IF(N1508="základní",J1508,0)</f>
        <v>0</v>
      </c>
      <c r="BF1508" s="231">
        <f>IF(N1508="snížená",J1508,0)</f>
        <v>0</v>
      </c>
      <c r="BG1508" s="231">
        <f>IF(N1508="zákl. přenesená",J1508,0)</f>
        <v>0</v>
      </c>
      <c r="BH1508" s="231">
        <f>IF(N1508="sníž. přenesená",J1508,0)</f>
        <v>0</v>
      </c>
      <c r="BI1508" s="231">
        <f>IF(N1508="nulová",J1508,0)</f>
        <v>0</v>
      </c>
      <c r="BJ1508" s="18" t="s">
        <v>83</v>
      </c>
      <c r="BK1508" s="231">
        <f>ROUND(I1508*H1508,2)</f>
        <v>0</v>
      </c>
      <c r="BL1508" s="18" t="s">
        <v>209</v>
      </c>
      <c r="BM1508" s="230" t="s">
        <v>1338</v>
      </c>
    </row>
    <row r="1509" s="13" customFormat="1">
      <c r="A1509" s="13"/>
      <c r="B1509" s="237"/>
      <c r="C1509" s="238"/>
      <c r="D1509" s="239" t="s">
        <v>170</v>
      </c>
      <c r="E1509" s="240" t="s">
        <v>1</v>
      </c>
      <c r="F1509" s="241" t="s">
        <v>171</v>
      </c>
      <c r="G1509" s="238"/>
      <c r="H1509" s="240" t="s">
        <v>1</v>
      </c>
      <c r="I1509" s="242"/>
      <c r="J1509" s="238"/>
      <c r="K1509" s="238"/>
      <c r="L1509" s="243"/>
      <c r="M1509" s="244"/>
      <c r="N1509" s="245"/>
      <c r="O1509" s="245"/>
      <c r="P1509" s="245"/>
      <c r="Q1509" s="245"/>
      <c r="R1509" s="245"/>
      <c r="S1509" s="245"/>
      <c r="T1509" s="246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47" t="s">
        <v>170</v>
      </c>
      <c r="AU1509" s="247" t="s">
        <v>85</v>
      </c>
      <c r="AV1509" s="13" t="s">
        <v>83</v>
      </c>
      <c r="AW1509" s="13" t="s">
        <v>31</v>
      </c>
      <c r="AX1509" s="13" t="s">
        <v>75</v>
      </c>
      <c r="AY1509" s="247" t="s">
        <v>156</v>
      </c>
    </row>
    <row r="1510" s="13" customFormat="1">
      <c r="A1510" s="13"/>
      <c r="B1510" s="237"/>
      <c r="C1510" s="238"/>
      <c r="D1510" s="239" t="s">
        <v>170</v>
      </c>
      <c r="E1510" s="240" t="s">
        <v>1</v>
      </c>
      <c r="F1510" s="241" t="s">
        <v>172</v>
      </c>
      <c r="G1510" s="238"/>
      <c r="H1510" s="240" t="s">
        <v>1</v>
      </c>
      <c r="I1510" s="242"/>
      <c r="J1510" s="238"/>
      <c r="K1510" s="238"/>
      <c r="L1510" s="243"/>
      <c r="M1510" s="244"/>
      <c r="N1510" s="245"/>
      <c r="O1510" s="245"/>
      <c r="P1510" s="245"/>
      <c r="Q1510" s="245"/>
      <c r="R1510" s="245"/>
      <c r="S1510" s="245"/>
      <c r="T1510" s="246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47" t="s">
        <v>170</v>
      </c>
      <c r="AU1510" s="247" t="s">
        <v>85</v>
      </c>
      <c r="AV1510" s="13" t="s">
        <v>83</v>
      </c>
      <c r="AW1510" s="13" t="s">
        <v>31</v>
      </c>
      <c r="AX1510" s="13" t="s">
        <v>75</v>
      </c>
      <c r="AY1510" s="247" t="s">
        <v>156</v>
      </c>
    </row>
    <row r="1511" s="13" customFormat="1">
      <c r="A1511" s="13"/>
      <c r="B1511" s="237"/>
      <c r="C1511" s="238"/>
      <c r="D1511" s="239" t="s">
        <v>170</v>
      </c>
      <c r="E1511" s="240" t="s">
        <v>1</v>
      </c>
      <c r="F1511" s="241" t="s">
        <v>173</v>
      </c>
      <c r="G1511" s="238"/>
      <c r="H1511" s="240" t="s">
        <v>1</v>
      </c>
      <c r="I1511" s="242"/>
      <c r="J1511" s="238"/>
      <c r="K1511" s="238"/>
      <c r="L1511" s="243"/>
      <c r="M1511" s="244"/>
      <c r="N1511" s="245"/>
      <c r="O1511" s="245"/>
      <c r="P1511" s="245"/>
      <c r="Q1511" s="245"/>
      <c r="R1511" s="245"/>
      <c r="S1511" s="245"/>
      <c r="T1511" s="246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47" t="s">
        <v>170</v>
      </c>
      <c r="AU1511" s="247" t="s">
        <v>85</v>
      </c>
      <c r="AV1511" s="13" t="s">
        <v>83</v>
      </c>
      <c r="AW1511" s="13" t="s">
        <v>31</v>
      </c>
      <c r="AX1511" s="13" t="s">
        <v>75</v>
      </c>
      <c r="AY1511" s="247" t="s">
        <v>156</v>
      </c>
    </row>
    <row r="1512" s="13" customFormat="1">
      <c r="A1512" s="13"/>
      <c r="B1512" s="237"/>
      <c r="C1512" s="238"/>
      <c r="D1512" s="239" t="s">
        <v>170</v>
      </c>
      <c r="E1512" s="240" t="s">
        <v>1</v>
      </c>
      <c r="F1512" s="241" t="s">
        <v>1339</v>
      </c>
      <c r="G1512" s="238"/>
      <c r="H1512" s="240" t="s">
        <v>1</v>
      </c>
      <c r="I1512" s="242"/>
      <c r="J1512" s="238"/>
      <c r="K1512" s="238"/>
      <c r="L1512" s="243"/>
      <c r="M1512" s="244"/>
      <c r="N1512" s="245"/>
      <c r="O1512" s="245"/>
      <c r="P1512" s="245"/>
      <c r="Q1512" s="245"/>
      <c r="R1512" s="245"/>
      <c r="S1512" s="245"/>
      <c r="T1512" s="246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47" t="s">
        <v>170</v>
      </c>
      <c r="AU1512" s="247" t="s">
        <v>85</v>
      </c>
      <c r="AV1512" s="13" t="s">
        <v>83</v>
      </c>
      <c r="AW1512" s="13" t="s">
        <v>31</v>
      </c>
      <c r="AX1512" s="13" t="s">
        <v>75</v>
      </c>
      <c r="AY1512" s="247" t="s">
        <v>156</v>
      </c>
    </row>
    <row r="1513" s="14" customFormat="1">
      <c r="A1513" s="14"/>
      <c r="B1513" s="248"/>
      <c r="C1513" s="249"/>
      <c r="D1513" s="239" t="s">
        <v>170</v>
      </c>
      <c r="E1513" s="250" t="s">
        <v>1</v>
      </c>
      <c r="F1513" s="251" t="s">
        <v>1340</v>
      </c>
      <c r="G1513" s="249"/>
      <c r="H1513" s="252">
        <v>15.84</v>
      </c>
      <c r="I1513" s="253"/>
      <c r="J1513" s="249"/>
      <c r="K1513" s="249"/>
      <c r="L1513" s="254"/>
      <c r="M1513" s="255"/>
      <c r="N1513" s="256"/>
      <c r="O1513" s="256"/>
      <c r="P1513" s="256"/>
      <c r="Q1513" s="256"/>
      <c r="R1513" s="256"/>
      <c r="S1513" s="256"/>
      <c r="T1513" s="257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58" t="s">
        <v>170</v>
      </c>
      <c r="AU1513" s="258" t="s">
        <v>85</v>
      </c>
      <c r="AV1513" s="14" t="s">
        <v>85</v>
      </c>
      <c r="AW1513" s="14" t="s">
        <v>31</v>
      </c>
      <c r="AX1513" s="14" t="s">
        <v>75</v>
      </c>
      <c r="AY1513" s="258" t="s">
        <v>156</v>
      </c>
    </row>
    <row r="1514" s="14" customFormat="1">
      <c r="A1514" s="14"/>
      <c r="B1514" s="248"/>
      <c r="C1514" s="249"/>
      <c r="D1514" s="239" t="s">
        <v>170</v>
      </c>
      <c r="E1514" s="250" t="s">
        <v>1</v>
      </c>
      <c r="F1514" s="251" t="s">
        <v>1341</v>
      </c>
      <c r="G1514" s="249"/>
      <c r="H1514" s="252">
        <v>15.84</v>
      </c>
      <c r="I1514" s="253"/>
      <c r="J1514" s="249"/>
      <c r="K1514" s="249"/>
      <c r="L1514" s="254"/>
      <c r="M1514" s="255"/>
      <c r="N1514" s="256"/>
      <c r="O1514" s="256"/>
      <c r="P1514" s="256"/>
      <c r="Q1514" s="256"/>
      <c r="R1514" s="256"/>
      <c r="S1514" s="256"/>
      <c r="T1514" s="257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58" t="s">
        <v>170</v>
      </c>
      <c r="AU1514" s="258" t="s">
        <v>85</v>
      </c>
      <c r="AV1514" s="14" t="s">
        <v>85</v>
      </c>
      <c r="AW1514" s="14" t="s">
        <v>31</v>
      </c>
      <c r="AX1514" s="14" t="s">
        <v>75</v>
      </c>
      <c r="AY1514" s="258" t="s">
        <v>156</v>
      </c>
    </row>
    <row r="1515" s="14" customFormat="1">
      <c r="A1515" s="14"/>
      <c r="B1515" s="248"/>
      <c r="C1515" s="249"/>
      <c r="D1515" s="239" t="s">
        <v>170</v>
      </c>
      <c r="E1515" s="250" t="s">
        <v>1</v>
      </c>
      <c r="F1515" s="251" t="s">
        <v>1342</v>
      </c>
      <c r="G1515" s="249"/>
      <c r="H1515" s="252">
        <v>3.96</v>
      </c>
      <c r="I1515" s="253"/>
      <c r="J1515" s="249"/>
      <c r="K1515" s="249"/>
      <c r="L1515" s="254"/>
      <c r="M1515" s="255"/>
      <c r="N1515" s="256"/>
      <c r="O1515" s="256"/>
      <c r="P1515" s="256"/>
      <c r="Q1515" s="256"/>
      <c r="R1515" s="256"/>
      <c r="S1515" s="256"/>
      <c r="T1515" s="257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58" t="s">
        <v>170</v>
      </c>
      <c r="AU1515" s="258" t="s">
        <v>85</v>
      </c>
      <c r="AV1515" s="14" t="s">
        <v>85</v>
      </c>
      <c r="AW1515" s="14" t="s">
        <v>31</v>
      </c>
      <c r="AX1515" s="14" t="s">
        <v>75</v>
      </c>
      <c r="AY1515" s="258" t="s">
        <v>156</v>
      </c>
    </row>
    <row r="1516" s="16" customFormat="1">
      <c r="A1516" s="16"/>
      <c r="B1516" s="270"/>
      <c r="C1516" s="271"/>
      <c r="D1516" s="239" t="s">
        <v>170</v>
      </c>
      <c r="E1516" s="272" t="s">
        <v>1</v>
      </c>
      <c r="F1516" s="273" t="s">
        <v>242</v>
      </c>
      <c r="G1516" s="271"/>
      <c r="H1516" s="274">
        <v>35.640000000000001</v>
      </c>
      <c r="I1516" s="275"/>
      <c r="J1516" s="271"/>
      <c r="K1516" s="271"/>
      <c r="L1516" s="276"/>
      <c r="M1516" s="277"/>
      <c r="N1516" s="278"/>
      <c r="O1516" s="278"/>
      <c r="P1516" s="278"/>
      <c r="Q1516" s="278"/>
      <c r="R1516" s="278"/>
      <c r="S1516" s="278"/>
      <c r="T1516" s="279"/>
      <c r="U1516" s="16"/>
      <c r="V1516" s="16"/>
      <c r="W1516" s="16"/>
      <c r="X1516" s="16"/>
      <c r="Y1516" s="16"/>
      <c r="Z1516" s="16"/>
      <c r="AA1516" s="16"/>
      <c r="AB1516" s="16"/>
      <c r="AC1516" s="16"/>
      <c r="AD1516" s="16"/>
      <c r="AE1516" s="16"/>
      <c r="AT1516" s="280" t="s">
        <v>170</v>
      </c>
      <c r="AU1516" s="280" t="s">
        <v>85</v>
      </c>
      <c r="AV1516" s="16" t="s">
        <v>166</v>
      </c>
      <c r="AW1516" s="16" t="s">
        <v>31</v>
      </c>
      <c r="AX1516" s="16" t="s">
        <v>75</v>
      </c>
      <c r="AY1516" s="280" t="s">
        <v>156</v>
      </c>
    </row>
    <row r="1517" s="13" customFormat="1">
      <c r="A1517" s="13"/>
      <c r="B1517" s="237"/>
      <c r="C1517" s="238"/>
      <c r="D1517" s="239" t="s">
        <v>170</v>
      </c>
      <c r="E1517" s="240" t="s">
        <v>1</v>
      </c>
      <c r="F1517" s="241" t="s">
        <v>1343</v>
      </c>
      <c r="G1517" s="238"/>
      <c r="H1517" s="240" t="s">
        <v>1</v>
      </c>
      <c r="I1517" s="242"/>
      <c r="J1517" s="238"/>
      <c r="K1517" s="238"/>
      <c r="L1517" s="243"/>
      <c r="M1517" s="244"/>
      <c r="N1517" s="245"/>
      <c r="O1517" s="245"/>
      <c r="P1517" s="245"/>
      <c r="Q1517" s="245"/>
      <c r="R1517" s="245"/>
      <c r="S1517" s="245"/>
      <c r="T1517" s="246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47" t="s">
        <v>170</v>
      </c>
      <c r="AU1517" s="247" t="s">
        <v>85</v>
      </c>
      <c r="AV1517" s="13" t="s">
        <v>83</v>
      </c>
      <c r="AW1517" s="13" t="s">
        <v>31</v>
      </c>
      <c r="AX1517" s="13" t="s">
        <v>75</v>
      </c>
      <c r="AY1517" s="247" t="s">
        <v>156</v>
      </c>
    </row>
    <row r="1518" s="14" customFormat="1">
      <c r="A1518" s="14"/>
      <c r="B1518" s="248"/>
      <c r="C1518" s="249"/>
      <c r="D1518" s="239" t="s">
        <v>170</v>
      </c>
      <c r="E1518" s="250" t="s">
        <v>1</v>
      </c>
      <c r="F1518" s="251" t="s">
        <v>1344</v>
      </c>
      <c r="G1518" s="249"/>
      <c r="H1518" s="252">
        <v>60.299999999999997</v>
      </c>
      <c r="I1518" s="253"/>
      <c r="J1518" s="249"/>
      <c r="K1518" s="249"/>
      <c r="L1518" s="254"/>
      <c r="M1518" s="255"/>
      <c r="N1518" s="256"/>
      <c r="O1518" s="256"/>
      <c r="P1518" s="256"/>
      <c r="Q1518" s="256"/>
      <c r="R1518" s="256"/>
      <c r="S1518" s="256"/>
      <c r="T1518" s="257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58" t="s">
        <v>170</v>
      </c>
      <c r="AU1518" s="258" t="s">
        <v>85</v>
      </c>
      <c r="AV1518" s="14" t="s">
        <v>85</v>
      </c>
      <c r="AW1518" s="14" t="s">
        <v>31</v>
      </c>
      <c r="AX1518" s="14" t="s">
        <v>75</v>
      </c>
      <c r="AY1518" s="258" t="s">
        <v>156</v>
      </c>
    </row>
    <row r="1519" s="14" customFormat="1">
      <c r="A1519" s="14"/>
      <c r="B1519" s="248"/>
      <c r="C1519" s="249"/>
      <c r="D1519" s="239" t="s">
        <v>170</v>
      </c>
      <c r="E1519" s="250" t="s">
        <v>1</v>
      </c>
      <c r="F1519" s="251" t="s">
        <v>1345</v>
      </c>
      <c r="G1519" s="249"/>
      <c r="H1519" s="252">
        <v>60.299999999999997</v>
      </c>
      <c r="I1519" s="253"/>
      <c r="J1519" s="249"/>
      <c r="K1519" s="249"/>
      <c r="L1519" s="254"/>
      <c r="M1519" s="255"/>
      <c r="N1519" s="256"/>
      <c r="O1519" s="256"/>
      <c r="P1519" s="256"/>
      <c r="Q1519" s="256"/>
      <c r="R1519" s="256"/>
      <c r="S1519" s="256"/>
      <c r="T1519" s="257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58" t="s">
        <v>170</v>
      </c>
      <c r="AU1519" s="258" t="s">
        <v>85</v>
      </c>
      <c r="AV1519" s="14" t="s">
        <v>85</v>
      </c>
      <c r="AW1519" s="14" t="s">
        <v>31</v>
      </c>
      <c r="AX1519" s="14" t="s">
        <v>75</v>
      </c>
      <c r="AY1519" s="258" t="s">
        <v>156</v>
      </c>
    </row>
    <row r="1520" s="14" customFormat="1">
      <c r="A1520" s="14"/>
      <c r="B1520" s="248"/>
      <c r="C1520" s="249"/>
      <c r="D1520" s="239" t="s">
        <v>170</v>
      </c>
      <c r="E1520" s="250" t="s">
        <v>1</v>
      </c>
      <c r="F1520" s="251" t="s">
        <v>1346</v>
      </c>
      <c r="G1520" s="249"/>
      <c r="H1520" s="252">
        <v>53.658000000000001</v>
      </c>
      <c r="I1520" s="253"/>
      <c r="J1520" s="249"/>
      <c r="K1520" s="249"/>
      <c r="L1520" s="254"/>
      <c r="M1520" s="255"/>
      <c r="N1520" s="256"/>
      <c r="O1520" s="256"/>
      <c r="P1520" s="256"/>
      <c r="Q1520" s="256"/>
      <c r="R1520" s="256"/>
      <c r="S1520" s="256"/>
      <c r="T1520" s="257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58" t="s">
        <v>170</v>
      </c>
      <c r="AU1520" s="258" t="s">
        <v>85</v>
      </c>
      <c r="AV1520" s="14" t="s">
        <v>85</v>
      </c>
      <c r="AW1520" s="14" t="s">
        <v>31</v>
      </c>
      <c r="AX1520" s="14" t="s">
        <v>75</v>
      </c>
      <c r="AY1520" s="258" t="s">
        <v>156</v>
      </c>
    </row>
    <row r="1521" s="16" customFormat="1">
      <c r="A1521" s="16"/>
      <c r="B1521" s="270"/>
      <c r="C1521" s="271"/>
      <c r="D1521" s="239" t="s">
        <v>170</v>
      </c>
      <c r="E1521" s="272" t="s">
        <v>1</v>
      </c>
      <c r="F1521" s="273" t="s">
        <v>242</v>
      </c>
      <c r="G1521" s="271"/>
      <c r="H1521" s="274">
        <v>174.25800000000001</v>
      </c>
      <c r="I1521" s="275"/>
      <c r="J1521" s="271"/>
      <c r="K1521" s="271"/>
      <c r="L1521" s="276"/>
      <c r="M1521" s="277"/>
      <c r="N1521" s="278"/>
      <c r="O1521" s="278"/>
      <c r="P1521" s="278"/>
      <c r="Q1521" s="278"/>
      <c r="R1521" s="278"/>
      <c r="S1521" s="278"/>
      <c r="T1521" s="279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16"/>
      <c r="AE1521" s="16"/>
      <c r="AT1521" s="280" t="s">
        <v>170</v>
      </c>
      <c r="AU1521" s="280" t="s">
        <v>85</v>
      </c>
      <c r="AV1521" s="16" t="s">
        <v>166</v>
      </c>
      <c r="AW1521" s="16" t="s">
        <v>31</v>
      </c>
      <c r="AX1521" s="16" t="s">
        <v>75</v>
      </c>
      <c r="AY1521" s="280" t="s">
        <v>156</v>
      </c>
    </row>
    <row r="1522" s="15" customFormat="1">
      <c r="A1522" s="15"/>
      <c r="B1522" s="259"/>
      <c r="C1522" s="260"/>
      <c r="D1522" s="239" t="s">
        <v>170</v>
      </c>
      <c r="E1522" s="261" t="s">
        <v>1</v>
      </c>
      <c r="F1522" s="262" t="s">
        <v>176</v>
      </c>
      <c r="G1522" s="260"/>
      <c r="H1522" s="263">
        <v>209.898</v>
      </c>
      <c r="I1522" s="264"/>
      <c r="J1522" s="260"/>
      <c r="K1522" s="260"/>
      <c r="L1522" s="265"/>
      <c r="M1522" s="266"/>
      <c r="N1522" s="267"/>
      <c r="O1522" s="267"/>
      <c r="P1522" s="267"/>
      <c r="Q1522" s="267"/>
      <c r="R1522" s="267"/>
      <c r="S1522" s="267"/>
      <c r="T1522" s="268"/>
      <c r="U1522" s="15"/>
      <c r="V1522" s="15"/>
      <c r="W1522" s="15"/>
      <c r="X1522" s="15"/>
      <c r="Y1522" s="15"/>
      <c r="Z1522" s="15"/>
      <c r="AA1522" s="15"/>
      <c r="AB1522" s="15"/>
      <c r="AC1522" s="15"/>
      <c r="AD1522" s="15"/>
      <c r="AE1522" s="15"/>
      <c r="AT1522" s="269" t="s">
        <v>170</v>
      </c>
      <c r="AU1522" s="269" t="s">
        <v>85</v>
      </c>
      <c r="AV1522" s="15" t="s">
        <v>165</v>
      </c>
      <c r="AW1522" s="15" t="s">
        <v>31</v>
      </c>
      <c r="AX1522" s="15" t="s">
        <v>83</v>
      </c>
      <c r="AY1522" s="269" t="s">
        <v>156</v>
      </c>
    </row>
    <row r="1523" s="2" customFormat="1" ht="26.4" customHeight="1">
      <c r="A1523" s="39"/>
      <c r="B1523" s="40"/>
      <c r="C1523" s="219" t="s">
        <v>1347</v>
      </c>
      <c r="D1523" s="219" t="s">
        <v>160</v>
      </c>
      <c r="E1523" s="220" t="s">
        <v>1348</v>
      </c>
      <c r="F1523" s="221" t="s">
        <v>1349</v>
      </c>
      <c r="G1523" s="222" t="s">
        <v>712</v>
      </c>
      <c r="H1523" s="223">
        <v>20</v>
      </c>
      <c r="I1523" s="224"/>
      <c r="J1523" s="225">
        <f>ROUND(I1523*H1523,2)</f>
        <v>0</v>
      </c>
      <c r="K1523" s="221" t="s">
        <v>1</v>
      </c>
      <c r="L1523" s="45"/>
      <c r="M1523" s="226" t="s">
        <v>1</v>
      </c>
      <c r="N1523" s="227" t="s">
        <v>40</v>
      </c>
      <c r="O1523" s="92"/>
      <c r="P1523" s="228">
        <f>O1523*H1523</f>
        <v>0</v>
      </c>
      <c r="Q1523" s="228">
        <v>5.0000000000000002E-05</v>
      </c>
      <c r="R1523" s="228">
        <f>Q1523*H1523</f>
        <v>0.001</v>
      </c>
      <c r="S1523" s="228">
        <v>0</v>
      </c>
      <c r="T1523" s="229">
        <f>S1523*H1523</f>
        <v>0</v>
      </c>
      <c r="U1523" s="39"/>
      <c r="V1523" s="39"/>
      <c r="W1523" s="39"/>
      <c r="X1523" s="39"/>
      <c r="Y1523" s="39"/>
      <c r="Z1523" s="39"/>
      <c r="AA1523" s="39"/>
      <c r="AB1523" s="39"/>
      <c r="AC1523" s="39"/>
      <c r="AD1523" s="39"/>
      <c r="AE1523" s="39"/>
      <c r="AR1523" s="230" t="s">
        <v>209</v>
      </c>
      <c r="AT1523" s="230" t="s">
        <v>160</v>
      </c>
      <c r="AU1523" s="230" t="s">
        <v>85</v>
      </c>
      <c r="AY1523" s="18" t="s">
        <v>156</v>
      </c>
      <c r="BE1523" s="231">
        <f>IF(N1523="základní",J1523,0)</f>
        <v>0</v>
      </c>
      <c r="BF1523" s="231">
        <f>IF(N1523="snížená",J1523,0)</f>
        <v>0</v>
      </c>
      <c r="BG1523" s="231">
        <f>IF(N1523="zákl. přenesená",J1523,0)</f>
        <v>0</v>
      </c>
      <c r="BH1523" s="231">
        <f>IF(N1523="sníž. přenesená",J1523,0)</f>
        <v>0</v>
      </c>
      <c r="BI1523" s="231">
        <f>IF(N1523="nulová",J1523,0)</f>
        <v>0</v>
      </c>
      <c r="BJ1523" s="18" t="s">
        <v>83</v>
      </c>
      <c r="BK1523" s="231">
        <f>ROUND(I1523*H1523,2)</f>
        <v>0</v>
      </c>
      <c r="BL1523" s="18" t="s">
        <v>209</v>
      </c>
      <c r="BM1523" s="230" t="s">
        <v>1350</v>
      </c>
    </row>
    <row r="1524" s="2" customFormat="1" ht="26.4" customHeight="1">
      <c r="A1524" s="39"/>
      <c r="B1524" s="40"/>
      <c r="C1524" s="281" t="s">
        <v>1351</v>
      </c>
      <c r="D1524" s="281" t="s">
        <v>289</v>
      </c>
      <c r="E1524" s="282" t="s">
        <v>1352</v>
      </c>
      <c r="F1524" s="283" t="s">
        <v>1353</v>
      </c>
      <c r="G1524" s="284" t="s">
        <v>712</v>
      </c>
      <c r="H1524" s="285">
        <v>20</v>
      </c>
      <c r="I1524" s="286"/>
      <c r="J1524" s="287">
        <f>ROUND(I1524*H1524,2)</f>
        <v>0</v>
      </c>
      <c r="K1524" s="283" t="s">
        <v>1</v>
      </c>
      <c r="L1524" s="288"/>
      <c r="M1524" s="289" t="s">
        <v>1</v>
      </c>
      <c r="N1524" s="290" t="s">
        <v>40</v>
      </c>
      <c r="O1524" s="92"/>
      <c r="P1524" s="228">
        <f>O1524*H1524</f>
        <v>0</v>
      </c>
      <c r="Q1524" s="228">
        <v>0.0057000000000000002</v>
      </c>
      <c r="R1524" s="228">
        <f>Q1524*H1524</f>
        <v>0.114</v>
      </c>
      <c r="S1524" s="228">
        <v>0</v>
      </c>
      <c r="T1524" s="229">
        <f>S1524*H1524</f>
        <v>0</v>
      </c>
      <c r="U1524" s="39"/>
      <c r="V1524" s="39"/>
      <c r="W1524" s="39"/>
      <c r="X1524" s="39"/>
      <c r="Y1524" s="39"/>
      <c r="Z1524" s="39"/>
      <c r="AA1524" s="39"/>
      <c r="AB1524" s="39"/>
      <c r="AC1524" s="39"/>
      <c r="AD1524" s="39"/>
      <c r="AE1524" s="39"/>
      <c r="AR1524" s="230" t="s">
        <v>399</v>
      </c>
      <c r="AT1524" s="230" t="s">
        <v>289</v>
      </c>
      <c r="AU1524" s="230" t="s">
        <v>85</v>
      </c>
      <c r="AY1524" s="18" t="s">
        <v>156</v>
      </c>
      <c r="BE1524" s="231">
        <f>IF(N1524="základní",J1524,0)</f>
        <v>0</v>
      </c>
      <c r="BF1524" s="231">
        <f>IF(N1524="snížená",J1524,0)</f>
        <v>0</v>
      </c>
      <c r="BG1524" s="231">
        <f>IF(N1524="zákl. přenesená",J1524,0)</f>
        <v>0</v>
      </c>
      <c r="BH1524" s="231">
        <f>IF(N1524="sníž. přenesená",J1524,0)</f>
        <v>0</v>
      </c>
      <c r="BI1524" s="231">
        <f>IF(N1524="nulová",J1524,0)</f>
        <v>0</v>
      </c>
      <c r="BJ1524" s="18" t="s">
        <v>83</v>
      </c>
      <c r="BK1524" s="231">
        <f>ROUND(I1524*H1524,2)</f>
        <v>0</v>
      </c>
      <c r="BL1524" s="18" t="s">
        <v>209</v>
      </c>
      <c r="BM1524" s="230" t="s">
        <v>1354</v>
      </c>
    </row>
    <row r="1525" s="13" customFormat="1">
      <c r="A1525" s="13"/>
      <c r="B1525" s="237"/>
      <c r="C1525" s="238"/>
      <c r="D1525" s="239" t="s">
        <v>170</v>
      </c>
      <c r="E1525" s="240" t="s">
        <v>1</v>
      </c>
      <c r="F1525" s="241" t="s">
        <v>1355</v>
      </c>
      <c r="G1525" s="238"/>
      <c r="H1525" s="240" t="s">
        <v>1</v>
      </c>
      <c r="I1525" s="242"/>
      <c r="J1525" s="238"/>
      <c r="K1525" s="238"/>
      <c r="L1525" s="243"/>
      <c r="M1525" s="244"/>
      <c r="N1525" s="245"/>
      <c r="O1525" s="245"/>
      <c r="P1525" s="245"/>
      <c r="Q1525" s="245"/>
      <c r="R1525" s="245"/>
      <c r="S1525" s="245"/>
      <c r="T1525" s="246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247" t="s">
        <v>170</v>
      </c>
      <c r="AU1525" s="247" t="s">
        <v>85</v>
      </c>
      <c r="AV1525" s="13" t="s">
        <v>83</v>
      </c>
      <c r="AW1525" s="13" t="s">
        <v>31</v>
      </c>
      <c r="AX1525" s="13" t="s">
        <v>75</v>
      </c>
      <c r="AY1525" s="247" t="s">
        <v>156</v>
      </c>
    </row>
    <row r="1526" s="13" customFormat="1">
      <c r="A1526" s="13"/>
      <c r="B1526" s="237"/>
      <c r="C1526" s="238"/>
      <c r="D1526" s="239" t="s">
        <v>170</v>
      </c>
      <c r="E1526" s="240" t="s">
        <v>1</v>
      </c>
      <c r="F1526" s="241" t="s">
        <v>1356</v>
      </c>
      <c r="G1526" s="238"/>
      <c r="H1526" s="240" t="s">
        <v>1</v>
      </c>
      <c r="I1526" s="242"/>
      <c r="J1526" s="238"/>
      <c r="K1526" s="238"/>
      <c r="L1526" s="243"/>
      <c r="M1526" s="244"/>
      <c r="N1526" s="245"/>
      <c r="O1526" s="245"/>
      <c r="P1526" s="245"/>
      <c r="Q1526" s="245"/>
      <c r="R1526" s="245"/>
      <c r="S1526" s="245"/>
      <c r="T1526" s="246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7" t="s">
        <v>170</v>
      </c>
      <c r="AU1526" s="247" t="s">
        <v>85</v>
      </c>
      <c r="AV1526" s="13" t="s">
        <v>83</v>
      </c>
      <c r="AW1526" s="13" t="s">
        <v>31</v>
      </c>
      <c r="AX1526" s="13" t="s">
        <v>75</v>
      </c>
      <c r="AY1526" s="247" t="s">
        <v>156</v>
      </c>
    </row>
    <row r="1527" s="13" customFormat="1">
      <c r="A1527" s="13"/>
      <c r="B1527" s="237"/>
      <c r="C1527" s="238"/>
      <c r="D1527" s="239" t="s">
        <v>170</v>
      </c>
      <c r="E1527" s="240" t="s">
        <v>1</v>
      </c>
      <c r="F1527" s="241" t="s">
        <v>1357</v>
      </c>
      <c r="G1527" s="238"/>
      <c r="H1527" s="240" t="s">
        <v>1</v>
      </c>
      <c r="I1527" s="242"/>
      <c r="J1527" s="238"/>
      <c r="K1527" s="238"/>
      <c r="L1527" s="243"/>
      <c r="M1527" s="244"/>
      <c r="N1527" s="245"/>
      <c r="O1527" s="245"/>
      <c r="P1527" s="245"/>
      <c r="Q1527" s="245"/>
      <c r="R1527" s="245"/>
      <c r="S1527" s="245"/>
      <c r="T1527" s="246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247" t="s">
        <v>170</v>
      </c>
      <c r="AU1527" s="247" t="s">
        <v>85</v>
      </c>
      <c r="AV1527" s="13" t="s">
        <v>83</v>
      </c>
      <c r="AW1527" s="13" t="s">
        <v>31</v>
      </c>
      <c r="AX1527" s="13" t="s">
        <v>75</v>
      </c>
      <c r="AY1527" s="247" t="s">
        <v>156</v>
      </c>
    </row>
    <row r="1528" s="13" customFormat="1">
      <c r="A1528" s="13"/>
      <c r="B1528" s="237"/>
      <c r="C1528" s="238"/>
      <c r="D1528" s="239" t="s">
        <v>170</v>
      </c>
      <c r="E1528" s="240" t="s">
        <v>1</v>
      </c>
      <c r="F1528" s="241" t="s">
        <v>1358</v>
      </c>
      <c r="G1528" s="238"/>
      <c r="H1528" s="240" t="s">
        <v>1</v>
      </c>
      <c r="I1528" s="242"/>
      <c r="J1528" s="238"/>
      <c r="K1528" s="238"/>
      <c r="L1528" s="243"/>
      <c r="M1528" s="244"/>
      <c r="N1528" s="245"/>
      <c r="O1528" s="245"/>
      <c r="P1528" s="245"/>
      <c r="Q1528" s="245"/>
      <c r="R1528" s="245"/>
      <c r="S1528" s="245"/>
      <c r="T1528" s="246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47" t="s">
        <v>170</v>
      </c>
      <c r="AU1528" s="247" t="s">
        <v>85</v>
      </c>
      <c r="AV1528" s="13" t="s">
        <v>83</v>
      </c>
      <c r="AW1528" s="13" t="s">
        <v>31</v>
      </c>
      <c r="AX1528" s="13" t="s">
        <v>75</v>
      </c>
      <c r="AY1528" s="247" t="s">
        <v>156</v>
      </c>
    </row>
    <row r="1529" s="13" customFormat="1">
      <c r="A1529" s="13"/>
      <c r="B1529" s="237"/>
      <c r="C1529" s="238"/>
      <c r="D1529" s="239" t="s">
        <v>170</v>
      </c>
      <c r="E1529" s="240" t="s">
        <v>1</v>
      </c>
      <c r="F1529" s="241" t="s">
        <v>1359</v>
      </c>
      <c r="G1529" s="238"/>
      <c r="H1529" s="240" t="s">
        <v>1</v>
      </c>
      <c r="I1529" s="242"/>
      <c r="J1529" s="238"/>
      <c r="K1529" s="238"/>
      <c r="L1529" s="243"/>
      <c r="M1529" s="244"/>
      <c r="N1529" s="245"/>
      <c r="O1529" s="245"/>
      <c r="P1529" s="245"/>
      <c r="Q1529" s="245"/>
      <c r="R1529" s="245"/>
      <c r="S1529" s="245"/>
      <c r="T1529" s="246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247" t="s">
        <v>170</v>
      </c>
      <c r="AU1529" s="247" t="s">
        <v>85</v>
      </c>
      <c r="AV1529" s="13" t="s">
        <v>83</v>
      </c>
      <c r="AW1529" s="13" t="s">
        <v>31</v>
      </c>
      <c r="AX1529" s="13" t="s">
        <v>75</v>
      </c>
      <c r="AY1529" s="247" t="s">
        <v>156</v>
      </c>
    </row>
    <row r="1530" s="13" customFormat="1">
      <c r="A1530" s="13"/>
      <c r="B1530" s="237"/>
      <c r="C1530" s="238"/>
      <c r="D1530" s="239" t="s">
        <v>170</v>
      </c>
      <c r="E1530" s="240" t="s">
        <v>1</v>
      </c>
      <c r="F1530" s="241" t="s">
        <v>1360</v>
      </c>
      <c r="G1530" s="238"/>
      <c r="H1530" s="240" t="s">
        <v>1</v>
      </c>
      <c r="I1530" s="242"/>
      <c r="J1530" s="238"/>
      <c r="K1530" s="238"/>
      <c r="L1530" s="243"/>
      <c r="M1530" s="244"/>
      <c r="N1530" s="245"/>
      <c r="O1530" s="245"/>
      <c r="P1530" s="245"/>
      <c r="Q1530" s="245"/>
      <c r="R1530" s="245"/>
      <c r="S1530" s="245"/>
      <c r="T1530" s="246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7" t="s">
        <v>170</v>
      </c>
      <c r="AU1530" s="247" t="s">
        <v>85</v>
      </c>
      <c r="AV1530" s="13" t="s">
        <v>83</v>
      </c>
      <c r="AW1530" s="13" t="s">
        <v>31</v>
      </c>
      <c r="AX1530" s="13" t="s">
        <v>75</v>
      </c>
      <c r="AY1530" s="247" t="s">
        <v>156</v>
      </c>
    </row>
    <row r="1531" s="13" customFormat="1">
      <c r="A1531" s="13"/>
      <c r="B1531" s="237"/>
      <c r="C1531" s="238"/>
      <c r="D1531" s="239" t="s">
        <v>170</v>
      </c>
      <c r="E1531" s="240" t="s">
        <v>1</v>
      </c>
      <c r="F1531" s="241" t="s">
        <v>1361</v>
      </c>
      <c r="G1531" s="238"/>
      <c r="H1531" s="240" t="s">
        <v>1</v>
      </c>
      <c r="I1531" s="242"/>
      <c r="J1531" s="238"/>
      <c r="K1531" s="238"/>
      <c r="L1531" s="243"/>
      <c r="M1531" s="244"/>
      <c r="N1531" s="245"/>
      <c r="O1531" s="245"/>
      <c r="P1531" s="245"/>
      <c r="Q1531" s="245"/>
      <c r="R1531" s="245"/>
      <c r="S1531" s="245"/>
      <c r="T1531" s="246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47" t="s">
        <v>170</v>
      </c>
      <c r="AU1531" s="247" t="s">
        <v>85</v>
      </c>
      <c r="AV1531" s="13" t="s">
        <v>83</v>
      </c>
      <c r="AW1531" s="13" t="s">
        <v>31</v>
      </c>
      <c r="AX1531" s="13" t="s">
        <v>75</v>
      </c>
      <c r="AY1531" s="247" t="s">
        <v>156</v>
      </c>
    </row>
    <row r="1532" s="14" customFormat="1">
      <c r="A1532" s="14"/>
      <c r="B1532" s="248"/>
      <c r="C1532" s="249"/>
      <c r="D1532" s="239" t="s">
        <v>170</v>
      </c>
      <c r="E1532" s="250" t="s">
        <v>1</v>
      </c>
      <c r="F1532" s="251" t="s">
        <v>309</v>
      </c>
      <c r="G1532" s="249"/>
      <c r="H1532" s="252">
        <v>20</v>
      </c>
      <c r="I1532" s="253"/>
      <c r="J1532" s="249"/>
      <c r="K1532" s="249"/>
      <c r="L1532" s="254"/>
      <c r="M1532" s="255"/>
      <c r="N1532" s="256"/>
      <c r="O1532" s="256"/>
      <c r="P1532" s="256"/>
      <c r="Q1532" s="256"/>
      <c r="R1532" s="256"/>
      <c r="S1532" s="256"/>
      <c r="T1532" s="257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58" t="s">
        <v>170</v>
      </c>
      <c r="AU1532" s="258" t="s">
        <v>85</v>
      </c>
      <c r="AV1532" s="14" t="s">
        <v>85</v>
      </c>
      <c r="AW1532" s="14" t="s">
        <v>31</v>
      </c>
      <c r="AX1532" s="14" t="s">
        <v>83</v>
      </c>
      <c r="AY1532" s="258" t="s">
        <v>156</v>
      </c>
    </row>
    <row r="1533" s="2" customFormat="1" ht="26.4" customHeight="1">
      <c r="A1533" s="39"/>
      <c r="B1533" s="40"/>
      <c r="C1533" s="219" t="s">
        <v>1362</v>
      </c>
      <c r="D1533" s="219" t="s">
        <v>160</v>
      </c>
      <c r="E1533" s="220" t="s">
        <v>1363</v>
      </c>
      <c r="F1533" s="221" t="s">
        <v>1364</v>
      </c>
      <c r="G1533" s="222" t="s">
        <v>901</v>
      </c>
      <c r="H1533" s="223">
        <v>55</v>
      </c>
      <c r="I1533" s="224"/>
      <c r="J1533" s="225">
        <f>ROUND(I1533*H1533,2)</f>
        <v>0</v>
      </c>
      <c r="K1533" s="221" t="s">
        <v>164</v>
      </c>
      <c r="L1533" s="45"/>
      <c r="M1533" s="226" t="s">
        <v>1</v>
      </c>
      <c r="N1533" s="227" t="s">
        <v>40</v>
      </c>
      <c r="O1533" s="92"/>
      <c r="P1533" s="228">
        <f>O1533*H1533</f>
        <v>0</v>
      </c>
      <c r="Q1533" s="228">
        <v>0</v>
      </c>
      <c r="R1533" s="228">
        <f>Q1533*H1533</f>
        <v>0</v>
      </c>
      <c r="S1533" s="228">
        <v>0.001</v>
      </c>
      <c r="T1533" s="229">
        <f>S1533*H1533</f>
        <v>0.055</v>
      </c>
      <c r="U1533" s="39"/>
      <c r="V1533" s="39"/>
      <c r="W1533" s="39"/>
      <c r="X1533" s="39"/>
      <c r="Y1533" s="39"/>
      <c r="Z1533" s="39"/>
      <c r="AA1533" s="39"/>
      <c r="AB1533" s="39"/>
      <c r="AC1533" s="39"/>
      <c r="AD1533" s="39"/>
      <c r="AE1533" s="39"/>
      <c r="AR1533" s="230" t="s">
        <v>209</v>
      </c>
      <c r="AT1533" s="230" t="s">
        <v>160</v>
      </c>
      <c r="AU1533" s="230" t="s">
        <v>85</v>
      </c>
      <c r="AY1533" s="18" t="s">
        <v>156</v>
      </c>
      <c r="BE1533" s="231">
        <f>IF(N1533="základní",J1533,0)</f>
        <v>0</v>
      </c>
      <c r="BF1533" s="231">
        <f>IF(N1533="snížená",J1533,0)</f>
        <v>0</v>
      </c>
      <c r="BG1533" s="231">
        <f>IF(N1533="zákl. přenesená",J1533,0)</f>
        <v>0</v>
      </c>
      <c r="BH1533" s="231">
        <f>IF(N1533="sníž. přenesená",J1533,0)</f>
        <v>0</v>
      </c>
      <c r="BI1533" s="231">
        <f>IF(N1533="nulová",J1533,0)</f>
        <v>0</v>
      </c>
      <c r="BJ1533" s="18" t="s">
        <v>83</v>
      </c>
      <c r="BK1533" s="231">
        <f>ROUND(I1533*H1533,2)</f>
        <v>0</v>
      </c>
      <c r="BL1533" s="18" t="s">
        <v>209</v>
      </c>
      <c r="BM1533" s="230" t="s">
        <v>1365</v>
      </c>
    </row>
    <row r="1534" s="2" customFormat="1">
      <c r="A1534" s="39"/>
      <c r="B1534" s="40"/>
      <c r="C1534" s="41"/>
      <c r="D1534" s="232" t="s">
        <v>168</v>
      </c>
      <c r="E1534" s="41"/>
      <c r="F1534" s="233" t="s">
        <v>1366</v>
      </c>
      <c r="G1534" s="41"/>
      <c r="H1534" s="41"/>
      <c r="I1534" s="234"/>
      <c r="J1534" s="41"/>
      <c r="K1534" s="41"/>
      <c r="L1534" s="45"/>
      <c r="M1534" s="235"/>
      <c r="N1534" s="236"/>
      <c r="O1534" s="92"/>
      <c r="P1534" s="92"/>
      <c r="Q1534" s="92"/>
      <c r="R1534" s="92"/>
      <c r="S1534" s="92"/>
      <c r="T1534" s="93"/>
      <c r="U1534" s="39"/>
      <c r="V1534" s="39"/>
      <c r="W1534" s="39"/>
      <c r="X1534" s="39"/>
      <c r="Y1534" s="39"/>
      <c r="Z1534" s="39"/>
      <c r="AA1534" s="39"/>
      <c r="AB1534" s="39"/>
      <c r="AC1534" s="39"/>
      <c r="AD1534" s="39"/>
      <c r="AE1534" s="39"/>
      <c r="AT1534" s="18" t="s">
        <v>168</v>
      </c>
      <c r="AU1534" s="18" t="s">
        <v>85</v>
      </c>
    </row>
    <row r="1535" s="13" customFormat="1">
      <c r="A1535" s="13"/>
      <c r="B1535" s="237"/>
      <c r="C1535" s="238"/>
      <c r="D1535" s="239" t="s">
        <v>170</v>
      </c>
      <c r="E1535" s="240" t="s">
        <v>1</v>
      </c>
      <c r="F1535" s="241" t="s">
        <v>171</v>
      </c>
      <c r="G1535" s="238"/>
      <c r="H1535" s="240" t="s">
        <v>1</v>
      </c>
      <c r="I1535" s="242"/>
      <c r="J1535" s="238"/>
      <c r="K1535" s="238"/>
      <c r="L1535" s="243"/>
      <c r="M1535" s="244"/>
      <c r="N1535" s="245"/>
      <c r="O1535" s="245"/>
      <c r="P1535" s="245"/>
      <c r="Q1535" s="245"/>
      <c r="R1535" s="245"/>
      <c r="S1535" s="245"/>
      <c r="T1535" s="246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47" t="s">
        <v>170</v>
      </c>
      <c r="AU1535" s="247" t="s">
        <v>85</v>
      </c>
      <c r="AV1535" s="13" t="s">
        <v>83</v>
      </c>
      <c r="AW1535" s="13" t="s">
        <v>31</v>
      </c>
      <c r="AX1535" s="13" t="s">
        <v>75</v>
      </c>
      <c r="AY1535" s="247" t="s">
        <v>156</v>
      </c>
    </row>
    <row r="1536" s="13" customFormat="1">
      <c r="A1536" s="13"/>
      <c r="B1536" s="237"/>
      <c r="C1536" s="238"/>
      <c r="D1536" s="239" t="s">
        <v>170</v>
      </c>
      <c r="E1536" s="240" t="s">
        <v>1</v>
      </c>
      <c r="F1536" s="241" t="s">
        <v>173</v>
      </c>
      <c r="G1536" s="238"/>
      <c r="H1536" s="240" t="s">
        <v>1</v>
      </c>
      <c r="I1536" s="242"/>
      <c r="J1536" s="238"/>
      <c r="K1536" s="238"/>
      <c r="L1536" s="243"/>
      <c r="M1536" s="244"/>
      <c r="N1536" s="245"/>
      <c r="O1536" s="245"/>
      <c r="P1536" s="245"/>
      <c r="Q1536" s="245"/>
      <c r="R1536" s="245"/>
      <c r="S1536" s="245"/>
      <c r="T1536" s="246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47" t="s">
        <v>170</v>
      </c>
      <c r="AU1536" s="247" t="s">
        <v>85</v>
      </c>
      <c r="AV1536" s="13" t="s">
        <v>83</v>
      </c>
      <c r="AW1536" s="13" t="s">
        <v>31</v>
      </c>
      <c r="AX1536" s="13" t="s">
        <v>75</v>
      </c>
      <c r="AY1536" s="247" t="s">
        <v>156</v>
      </c>
    </row>
    <row r="1537" s="13" customFormat="1">
      <c r="A1537" s="13"/>
      <c r="B1537" s="237"/>
      <c r="C1537" s="238"/>
      <c r="D1537" s="239" t="s">
        <v>170</v>
      </c>
      <c r="E1537" s="240" t="s">
        <v>1</v>
      </c>
      <c r="F1537" s="241" t="s">
        <v>1367</v>
      </c>
      <c r="G1537" s="238"/>
      <c r="H1537" s="240" t="s">
        <v>1</v>
      </c>
      <c r="I1537" s="242"/>
      <c r="J1537" s="238"/>
      <c r="K1537" s="238"/>
      <c r="L1537" s="243"/>
      <c r="M1537" s="244"/>
      <c r="N1537" s="245"/>
      <c r="O1537" s="245"/>
      <c r="P1537" s="245"/>
      <c r="Q1537" s="245"/>
      <c r="R1537" s="245"/>
      <c r="S1537" s="245"/>
      <c r="T1537" s="246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47" t="s">
        <v>170</v>
      </c>
      <c r="AU1537" s="247" t="s">
        <v>85</v>
      </c>
      <c r="AV1537" s="13" t="s">
        <v>83</v>
      </c>
      <c r="AW1537" s="13" t="s">
        <v>31</v>
      </c>
      <c r="AX1537" s="13" t="s">
        <v>75</v>
      </c>
      <c r="AY1537" s="247" t="s">
        <v>156</v>
      </c>
    </row>
    <row r="1538" s="14" customFormat="1">
      <c r="A1538" s="14"/>
      <c r="B1538" s="248"/>
      <c r="C1538" s="249"/>
      <c r="D1538" s="239" t="s">
        <v>170</v>
      </c>
      <c r="E1538" s="250" t="s">
        <v>1</v>
      </c>
      <c r="F1538" s="251" t="s">
        <v>1368</v>
      </c>
      <c r="G1538" s="249"/>
      <c r="H1538" s="252">
        <v>55</v>
      </c>
      <c r="I1538" s="253"/>
      <c r="J1538" s="249"/>
      <c r="K1538" s="249"/>
      <c r="L1538" s="254"/>
      <c r="M1538" s="255"/>
      <c r="N1538" s="256"/>
      <c r="O1538" s="256"/>
      <c r="P1538" s="256"/>
      <c r="Q1538" s="256"/>
      <c r="R1538" s="256"/>
      <c r="S1538" s="256"/>
      <c r="T1538" s="257"/>
      <c r="U1538" s="14"/>
      <c r="V1538" s="14"/>
      <c r="W1538" s="14"/>
      <c r="X1538" s="14"/>
      <c r="Y1538" s="14"/>
      <c r="Z1538" s="14"/>
      <c r="AA1538" s="14"/>
      <c r="AB1538" s="14"/>
      <c r="AC1538" s="14"/>
      <c r="AD1538" s="14"/>
      <c r="AE1538" s="14"/>
      <c r="AT1538" s="258" t="s">
        <v>170</v>
      </c>
      <c r="AU1538" s="258" t="s">
        <v>85</v>
      </c>
      <c r="AV1538" s="14" t="s">
        <v>85</v>
      </c>
      <c r="AW1538" s="14" t="s">
        <v>31</v>
      </c>
      <c r="AX1538" s="14" t="s">
        <v>75</v>
      </c>
      <c r="AY1538" s="258" t="s">
        <v>156</v>
      </c>
    </row>
    <row r="1539" s="15" customFormat="1">
      <c r="A1539" s="15"/>
      <c r="B1539" s="259"/>
      <c r="C1539" s="260"/>
      <c r="D1539" s="239" t="s">
        <v>170</v>
      </c>
      <c r="E1539" s="261" t="s">
        <v>1</v>
      </c>
      <c r="F1539" s="262" t="s">
        <v>176</v>
      </c>
      <c r="G1539" s="260"/>
      <c r="H1539" s="263">
        <v>55</v>
      </c>
      <c r="I1539" s="264"/>
      <c r="J1539" s="260"/>
      <c r="K1539" s="260"/>
      <c r="L1539" s="265"/>
      <c r="M1539" s="266"/>
      <c r="N1539" s="267"/>
      <c r="O1539" s="267"/>
      <c r="P1539" s="267"/>
      <c r="Q1539" s="267"/>
      <c r="R1539" s="267"/>
      <c r="S1539" s="267"/>
      <c r="T1539" s="268"/>
      <c r="U1539" s="15"/>
      <c r="V1539" s="15"/>
      <c r="W1539" s="15"/>
      <c r="X1539" s="15"/>
      <c r="Y1539" s="15"/>
      <c r="Z1539" s="15"/>
      <c r="AA1539" s="15"/>
      <c r="AB1539" s="15"/>
      <c r="AC1539" s="15"/>
      <c r="AD1539" s="15"/>
      <c r="AE1539" s="15"/>
      <c r="AT1539" s="269" t="s">
        <v>170</v>
      </c>
      <c r="AU1539" s="269" t="s">
        <v>85</v>
      </c>
      <c r="AV1539" s="15" t="s">
        <v>165</v>
      </c>
      <c r="AW1539" s="15" t="s">
        <v>31</v>
      </c>
      <c r="AX1539" s="15" t="s">
        <v>83</v>
      </c>
      <c r="AY1539" s="269" t="s">
        <v>156</v>
      </c>
    </row>
    <row r="1540" s="2" customFormat="1" ht="26.4" customHeight="1">
      <c r="A1540" s="39"/>
      <c r="B1540" s="40"/>
      <c r="C1540" s="219" t="s">
        <v>1369</v>
      </c>
      <c r="D1540" s="219" t="s">
        <v>160</v>
      </c>
      <c r="E1540" s="220" t="s">
        <v>1370</v>
      </c>
      <c r="F1540" s="221" t="s">
        <v>1371</v>
      </c>
      <c r="G1540" s="222" t="s">
        <v>1264</v>
      </c>
      <c r="H1540" s="291"/>
      <c r="I1540" s="224"/>
      <c r="J1540" s="225">
        <f>ROUND(I1540*H1540,2)</f>
        <v>0</v>
      </c>
      <c r="K1540" s="221" t="s">
        <v>164</v>
      </c>
      <c r="L1540" s="45"/>
      <c r="M1540" s="226" t="s">
        <v>1</v>
      </c>
      <c r="N1540" s="227" t="s">
        <v>40</v>
      </c>
      <c r="O1540" s="92"/>
      <c r="P1540" s="228">
        <f>O1540*H1540</f>
        <v>0</v>
      </c>
      <c r="Q1540" s="228">
        <v>0</v>
      </c>
      <c r="R1540" s="228">
        <f>Q1540*H1540</f>
        <v>0</v>
      </c>
      <c r="S1540" s="228">
        <v>0</v>
      </c>
      <c r="T1540" s="229">
        <f>S1540*H1540</f>
        <v>0</v>
      </c>
      <c r="U1540" s="39"/>
      <c r="V1540" s="39"/>
      <c r="W1540" s="39"/>
      <c r="X1540" s="39"/>
      <c r="Y1540" s="39"/>
      <c r="Z1540" s="39"/>
      <c r="AA1540" s="39"/>
      <c r="AB1540" s="39"/>
      <c r="AC1540" s="39"/>
      <c r="AD1540" s="39"/>
      <c r="AE1540" s="39"/>
      <c r="AR1540" s="230" t="s">
        <v>209</v>
      </c>
      <c r="AT1540" s="230" t="s">
        <v>160</v>
      </c>
      <c r="AU1540" s="230" t="s">
        <v>85</v>
      </c>
      <c r="AY1540" s="18" t="s">
        <v>156</v>
      </c>
      <c r="BE1540" s="231">
        <f>IF(N1540="základní",J1540,0)</f>
        <v>0</v>
      </c>
      <c r="BF1540" s="231">
        <f>IF(N1540="snížená",J1540,0)</f>
        <v>0</v>
      </c>
      <c r="BG1540" s="231">
        <f>IF(N1540="zákl. přenesená",J1540,0)</f>
        <v>0</v>
      </c>
      <c r="BH1540" s="231">
        <f>IF(N1540="sníž. přenesená",J1540,0)</f>
        <v>0</v>
      </c>
      <c r="BI1540" s="231">
        <f>IF(N1540="nulová",J1540,0)</f>
        <v>0</v>
      </c>
      <c r="BJ1540" s="18" t="s">
        <v>83</v>
      </c>
      <c r="BK1540" s="231">
        <f>ROUND(I1540*H1540,2)</f>
        <v>0</v>
      </c>
      <c r="BL1540" s="18" t="s">
        <v>209</v>
      </c>
      <c r="BM1540" s="230" t="s">
        <v>1372</v>
      </c>
    </row>
    <row r="1541" s="2" customFormat="1">
      <c r="A1541" s="39"/>
      <c r="B1541" s="40"/>
      <c r="C1541" s="41"/>
      <c r="D1541" s="232" t="s">
        <v>168</v>
      </c>
      <c r="E1541" s="41"/>
      <c r="F1541" s="233" t="s">
        <v>1373</v>
      </c>
      <c r="G1541" s="41"/>
      <c r="H1541" s="41"/>
      <c r="I1541" s="234"/>
      <c r="J1541" s="41"/>
      <c r="K1541" s="41"/>
      <c r="L1541" s="45"/>
      <c r="M1541" s="235"/>
      <c r="N1541" s="236"/>
      <c r="O1541" s="92"/>
      <c r="P1541" s="92"/>
      <c r="Q1541" s="92"/>
      <c r="R1541" s="92"/>
      <c r="S1541" s="92"/>
      <c r="T1541" s="93"/>
      <c r="U1541" s="39"/>
      <c r="V1541" s="39"/>
      <c r="W1541" s="39"/>
      <c r="X1541" s="39"/>
      <c r="Y1541" s="39"/>
      <c r="Z1541" s="39"/>
      <c r="AA1541" s="39"/>
      <c r="AB1541" s="39"/>
      <c r="AC1541" s="39"/>
      <c r="AD1541" s="39"/>
      <c r="AE1541" s="39"/>
      <c r="AT1541" s="18" t="s">
        <v>168</v>
      </c>
      <c r="AU1541" s="18" t="s">
        <v>85</v>
      </c>
    </row>
    <row r="1542" s="12" customFormat="1" ht="20.88" customHeight="1">
      <c r="A1542" s="12"/>
      <c r="B1542" s="203"/>
      <c r="C1542" s="204"/>
      <c r="D1542" s="205" t="s">
        <v>74</v>
      </c>
      <c r="E1542" s="217" t="s">
        <v>1374</v>
      </c>
      <c r="F1542" s="217" t="s">
        <v>1375</v>
      </c>
      <c r="G1542" s="204"/>
      <c r="H1542" s="204"/>
      <c r="I1542" s="207"/>
      <c r="J1542" s="218">
        <f>BK1542</f>
        <v>0</v>
      </c>
      <c r="K1542" s="204"/>
      <c r="L1542" s="209"/>
      <c r="M1542" s="210"/>
      <c r="N1542" s="211"/>
      <c r="O1542" s="211"/>
      <c r="P1542" s="212">
        <f>SUM(P1543:P1549)</f>
        <v>0</v>
      </c>
      <c r="Q1542" s="211"/>
      <c r="R1542" s="212">
        <f>SUM(R1543:R1549)</f>
        <v>0</v>
      </c>
      <c r="S1542" s="211"/>
      <c r="T1542" s="213">
        <f>SUM(T1543:T1549)</f>
        <v>0</v>
      </c>
      <c r="U1542" s="12"/>
      <c r="V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R1542" s="214" t="s">
        <v>83</v>
      </c>
      <c r="AT1542" s="215" t="s">
        <v>74</v>
      </c>
      <c r="AU1542" s="215" t="s">
        <v>85</v>
      </c>
      <c r="AY1542" s="214" t="s">
        <v>156</v>
      </c>
      <c r="BK1542" s="216">
        <f>SUM(BK1543:BK1549)</f>
        <v>0</v>
      </c>
    </row>
    <row r="1543" s="2" customFormat="1" ht="48" customHeight="1">
      <c r="A1543" s="39"/>
      <c r="B1543" s="40"/>
      <c r="C1543" s="219" t="s">
        <v>1376</v>
      </c>
      <c r="D1543" s="219" t="s">
        <v>160</v>
      </c>
      <c r="E1543" s="220" t="s">
        <v>1377</v>
      </c>
      <c r="F1543" s="221" t="s">
        <v>1378</v>
      </c>
      <c r="G1543" s="222" t="s">
        <v>712</v>
      </c>
      <c r="H1543" s="223">
        <v>1</v>
      </c>
      <c r="I1543" s="224"/>
      <c r="J1543" s="225">
        <f>ROUND(I1543*H1543,2)</f>
        <v>0</v>
      </c>
      <c r="K1543" s="221" t="s">
        <v>1</v>
      </c>
      <c r="L1543" s="45"/>
      <c r="M1543" s="226" t="s">
        <v>1</v>
      </c>
      <c r="N1543" s="227" t="s">
        <v>40</v>
      </c>
      <c r="O1543" s="92"/>
      <c r="P1543" s="228">
        <f>O1543*H1543</f>
        <v>0</v>
      </c>
      <c r="Q1543" s="228">
        <v>0</v>
      </c>
      <c r="R1543" s="228">
        <f>Q1543*H1543</f>
        <v>0</v>
      </c>
      <c r="S1543" s="228">
        <v>0</v>
      </c>
      <c r="T1543" s="229">
        <f>S1543*H1543</f>
        <v>0</v>
      </c>
      <c r="U1543" s="39"/>
      <c r="V1543" s="39"/>
      <c r="W1543" s="39"/>
      <c r="X1543" s="39"/>
      <c r="Y1543" s="39"/>
      <c r="Z1543" s="39"/>
      <c r="AA1543" s="39"/>
      <c r="AB1543" s="39"/>
      <c r="AC1543" s="39"/>
      <c r="AD1543" s="39"/>
      <c r="AE1543" s="39"/>
      <c r="AR1543" s="230" t="s">
        <v>165</v>
      </c>
      <c r="AT1543" s="230" t="s">
        <v>160</v>
      </c>
      <c r="AU1543" s="230" t="s">
        <v>166</v>
      </c>
      <c r="AY1543" s="18" t="s">
        <v>156</v>
      </c>
      <c r="BE1543" s="231">
        <f>IF(N1543="základní",J1543,0)</f>
        <v>0</v>
      </c>
      <c r="BF1543" s="231">
        <f>IF(N1543="snížená",J1543,0)</f>
        <v>0</v>
      </c>
      <c r="BG1543" s="231">
        <f>IF(N1543="zákl. přenesená",J1543,0)</f>
        <v>0</v>
      </c>
      <c r="BH1543" s="231">
        <f>IF(N1543="sníž. přenesená",J1543,0)</f>
        <v>0</v>
      </c>
      <c r="BI1543" s="231">
        <f>IF(N1543="nulová",J1543,0)</f>
        <v>0</v>
      </c>
      <c r="BJ1543" s="18" t="s">
        <v>83</v>
      </c>
      <c r="BK1543" s="231">
        <f>ROUND(I1543*H1543,2)</f>
        <v>0</v>
      </c>
      <c r="BL1543" s="18" t="s">
        <v>165</v>
      </c>
      <c r="BM1543" s="230" t="s">
        <v>1379</v>
      </c>
    </row>
    <row r="1544" s="13" customFormat="1">
      <c r="A1544" s="13"/>
      <c r="B1544" s="237"/>
      <c r="C1544" s="238"/>
      <c r="D1544" s="239" t="s">
        <v>170</v>
      </c>
      <c r="E1544" s="240" t="s">
        <v>1</v>
      </c>
      <c r="F1544" s="241" t="s">
        <v>1380</v>
      </c>
      <c r="G1544" s="238"/>
      <c r="H1544" s="240" t="s">
        <v>1</v>
      </c>
      <c r="I1544" s="242"/>
      <c r="J1544" s="238"/>
      <c r="K1544" s="238"/>
      <c r="L1544" s="243"/>
      <c r="M1544" s="244"/>
      <c r="N1544" s="245"/>
      <c r="O1544" s="245"/>
      <c r="P1544" s="245"/>
      <c r="Q1544" s="245"/>
      <c r="R1544" s="245"/>
      <c r="S1544" s="245"/>
      <c r="T1544" s="246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47" t="s">
        <v>170</v>
      </c>
      <c r="AU1544" s="247" t="s">
        <v>166</v>
      </c>
      <c r="AV1544" s="13" t="s">
        <v>83</v>
      </c>
      <c r="AW1544" s="13" t="s">
        <v>31</v>
      </c>
      <c r="AX1544" s="13" t="s">
        <v>75</v>
      </c>
      <c r="AY1544" s="247" t="s">
        <v>156</v>
      </c>
    </row>
    <row r="1545" s="13" customFormat="1">
      <c r="A1545" s="13"/>
      <c r="B1545" s="237"/>
      <c r="C1545" s="238"/>
      <c r="D1545" s="239" t="s">
        <v>170</v>
      </c>
      <c r="E1545" s="240" t="s">
        <v>1</v>
      </c>
      <c r="F1545" s="241" t="s">
        <v>1274</v>
      </c>
      <c r="G1545" s="238"/>
      <c r="H1545" s="240" t="s">
        <v>1</v>
      </c>
      <c r="I1545" s="242"/>
      <c r="J1545" s="238"/>
      <c r="K1545" s="238"/>
      <c r="L1545" s="243"/>
      <c r="M1545" s="244"/>
      <c r="N1545" s="245"/>
      <c r="O1545" s="245"/>
      <c r="P1545" s="245"/>
      <c r="Q1545" s="245"/>
      <c r="R1545" s="245"/>
      <c r="S1545" s="245"/>
      <c r="T1545" s="246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47" t="s">
        <v>170</v>
      </c>
      <c r="AU1545" s="247" t="s">
        <v>166</v>
      </c>
      <c r="AV1545" s="13" t="s">
        <v>83</v>
      </c>
      <c r="AW1545" s="13" t="s">
        <v>31</v>
      </c>
      <c r="AX1545" s="13" t="s">
        <v>75</v>
      </c>
      <c r="AY1545" s="247" t="s">
        <v>156</v>
      </c>
    </row>
    <row r="1546" s="13" customFormat="1">
      <c r="A1546" s="13"/>
      <c r="B1546" s="237"/>
      <c r="C1546" s="238"/>
      <c r="D1546" s="239" t="s">
        <v>170</v>
      </c>
      <c r="E1546" s="240" t="s">
        <v>1</v>
      </c>
      <c r="F1546" s="241" t="s">
        <v>1381</v>
      </c>
      <c r="G1546" s="238"/>
      <c r="H1546" s="240" t="s">
        <v>1</v>
      </c>
      <c r="I1546" s="242"/>
      <c r="J1546" s="238"/>
      <c r="K1546" s="238"/>
      <c r="L1546" s="243"/>
      <c r="M1546" s="244"/>
      <c r="N1546" s="245"/>
      <c r="O1546" s="245"/>
      <c r="P1546" s="245"/>
      <c r="Q1546" s="245"/>
      <c r="R1546" s="245"/>
      <c r="S1546" s="245"/>
      <c r="T1546" s="246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7" t="s">
        <v>170</v>
      </c>
      <c r="AU1546" s="247" t="s">
        <v>166</v>
      </c>
      <c r="AV1546" s="13" t="s">
        <v>83</v>
      </c>
      <c r="AW1546" s="13" t="s">
        <v>31</v>
      </c>
      <c r="AX1546" s="13" t="s">
        <v>75</v>
      </c>
      <c r="AY1546" s="247" t="s">
        <v>156</v>
      </c>
    </row>
    <row r="1547" s="13" customFormat="1">
      <c r="A1547" s="13"/>
      <c r="B1547" s="237"/>
      <c r="C1547" s="238"/>
      <c r="D1547" s="239" t="s">
        <v>170</v>
      </c>
      <c r="E1547" s="240" t="s">
        <v>1</v>
      </c>
      <c r="F1547" s="241" t="s">
        <v>1382</v>
      </c>
      <c r="G1547" s="238"/>
      <c r="H1547" s="240" t="s">
        <v>1</v>
      </c>
      <c r="I1547" s="242"/>
      <c r="J1547" s="238"/>
      <c r="K1547" s="238"/>
      <c r="L1547" s="243"/>
      <c r="M1547" s="244"/>
      <c r="N1547" s="245"/>
      <c r="O1547" s="245"/>
      <c r="P1547" s="245"/>
      <c r="Q1547" s="245"/>
      <c r="R1547" s="245"/>
      <c r="S1547" s="245"/>
      <c r="T1547" s="246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47" t="s">
        <v>170</v>
      </c>
      <c r="AU1547" s="247" t="s">
        <v>166</v>
      </c>
      <c r="AV1547" s="13" t="s">
        <v>83</v>
      </c>
      <c r="AW1547" s="13" t="s">
        <v>31</v>
      </c>
      <c r="AX1547" s="13" t="s">
        <v>75</v>
      </c>
      <c r="AY1547" s="247" t="s">
        <v>156</v>
      </c>
    </row>
    <row r="1548" s="13" customFormat="1">
      <c r="A1548" s="13"/>
      <c r="B1548" s="237"/>
      <c r="C1548" s="238"/>
      <c r="D1548" s="239" t="s">
        <v>170</v>
      </c>
      <c r="E1548" s="240" t="s">
        <v>1</v>
      </c>
      <c r="F1548" s="241" t="s">
        <v>173</v>
      </c>
      <c r="G1548" s="238"/>
      <c r="H1548" s="240" t="s">
        <v>1</v>
      </c>
      <c r="I1548" s="242"/>
      <c r="J1548" s="238"/>
      <c r="K1548" s="238"/>
      <c r="L1548" s="243"/>
      <c r="M1548" s="244"/>
      <c r="N1548" s="245"/>
      <c r="O1548" s="245"/>
      <c r="P1548" s="245"/>
      <c r="Q1548" s="245"/>
      <c r="R1548" s="245"/>
      <c r="S1548" s="245"/>
      <c r="T1548" s="246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47" t="s">
        <v>170</v>
      </c>
      <c r="AU1548" s="247" t="s">
        <v>166</v>
      </c>
      <c r="AV1548" s="13" t="s">
        <v>83</v>
      </c>
      <c r="AW1548" s="13" t="s">
        <v>31</v>
      </c>
      <c r="AX1548" s="13" t="s">
        <v>75</v>
      </c>
      <c r="AY1548" s="247" t="s">
        <v>156</v>
      </c>
    </row>
    <row r="1549" s="14" customFormat="1">
      <c r="A1549" s="14"/>
      <c r="B1549" s="248"/>
      <c r="C1549" s="249"/>
      <c r="D1549" s="239" t="s">
        <v>170</v>
      </c>
      <c r="E1549" s="250" t="s">
        <v>1</v>
      </c>
      <c r="F1549" s="251" t="s">
        <v>83</v>
      </c>
      <c r="G1549" s="249"/>
      <c r="H1549" s="252">
        <v>1</v>
      </c>
      <c r="I1549" s="253"/>
      <c r="J1549" s="249"/>
      <c r="K1549" s="249"/>
      <c r="L1549" s="254"/>
      <c r="M1549" s="255"/>
      <c r="N1549" s="256"/>
      <c r="O1549" s="256"/>
      <c r="P1549" s="256"/>
      <c r="Q1549" s="256"/>
      <c r="R1549" s="256"/>
      <c r="S1549" s="256"/>
      <c r="T1549" s="257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58" t="s">
        <v>170</v>
      </c>
      <c r="AU1549" s="258" t="s">
        <v>166</v>
      </c>
      <c r="AV1549" s="14" t="s">
        <v>85</v>
      </c>
      <c r="AW1549" s="14" t="s">
        <v>31</v>
      </c>
      <c r="AX1549" s="14" t="s">
        <v>83</v>
      </c>
      <c r="AY1549" s="258" t="s">
        <v>156</v>
      </c>
    </row>
    <row r="1550" s="12" customFormat="1" ht="20.88" customHeight="1">
      <c r="A1550" s="12"/>
      <c r="B1550" s="203"/>
      <c r="C1550" s="204"/>
      <c r="D1550" s="205" t="s">
        <v>74</v>
      </c>
      <c r="E1550" s="217" t="s">
        <v>1383</v>
      </c>
      <c r="F1550" s="217" t="s">
        <v>1384</v>
      </c>
      <c r="G1550" s="204"/>
      <c r="H1550" s="204"/>
      <c r="I1550" s="207"/>
      <c r="J1550" s="218">
        <f>BK1550</f>
        <v>0</v>
      </c>
      <c r="K1550" s="204"/>
      <c r="L1550" s="209"/>
      <c r="M1550" s="210"/>
      <c r="N1550" s="211"/>
      <c r="O1550" s="211"/>
      <c r="P1550" s="212">
        <f>SUM(P1551:P1555)</f>
        <v>0</v>
      </c>
      <c r="Q1550" s="211"/>
      <c r="R1550" s="212">
        <f>SUM(R1551:R1555)</f>
        <v>0</v>
      </c>
      <c r="S1550" s="211"/>
      <c r="T1550" s="213">
        <f>SUM(T1551:T1555)</f>
        <v>0</v>
      </c>
      <c r="U1550" s="12"/>
      <c r="V1550" s="12"/>
      <c r="W1550" s="12"/>
      <c r="X1550" s="12"/>
      <c r="Y1550" s="12"/>
      <c r="Z1550" s="12"/>
      <c r="AA1550" s="12"/>
      <c r="AB1550" s="12"/>
      <c r="AC1550" s="12"/>
      <c r="AD1550" s="12"/>
      <c r="AE1550" s="12"/>
      <c r="AR1550" s="214" t="s">
        <v>83</v>
      </c>
      <c r="AT1550" s="215" t="s">
        <v>74</v>
      </c>
      <c r="AU1550" s="215" t="s">
        <v>85</v>
      </c>
      <c r="AY1550" s="214" t="s">
        <v>156</v>
      </c>
      <c r="BK1550" s="216">
        <f>SUM(BK1551:BK1555)</f>
        <v>0</v>
      </c>
    </row>
    <row r="1551" s="2" customFormat="1" ht="40.8" customHeight="1">
      <c r="A1551" s="39"/>
      <c r="B1551" s="40"/>
      <c r="C1551" s="219" t="s">
        <v>1385</v>
      </c>
      <c r="D1551" s="219" t="s">
        <v>160</v>
      </c>
      <c r="E1551" s="220" t="s">
        <v>1386</v>
      </c>
      <c r="F1551" s="221" t="s">
        <v>1387</v>
      </c>
      <c r="G1551" s="222" t="s">
        <v>712</v>
      </c>
      <c r="H1551" s="223">
        <v>1</v>
      </c>
      <c r="I1551" s="224"/>
      <c r="J1551" s="225">
        <f>ROUND(I1551*H1551,2)</f>
        <v>0</v>
      </c>
      <c r="K1551" s="221" t="s">
        <v>1</v>
      </c>
      <c r="L1551" s="45"/>
      <c r="M1551" s="226" t="s">
        <v>1</v>
      </c>
      <c r="N1551" s="227" t="s">
        <v>40</v>
      </c>
      <c r="O1551" s="92"/>
      <c r="P1551" s="228">
        <f>O1551*H1551</f>
        <v>0</v>
      </c>
      <c r="Q1551" s="228">
        <v>0</v>
      </c>
      <c r="R1551" s="228">
        <f>Q1551*H1551</f>
        <v>0</v>
      </c>
      <c r="S1551" s="228">
        <v>0</v>
      </c>
      <c r="T1551" s="229">
        <f>S1551*H1551</f>
        <v>0</v>
      </c>
      <c r="U1551" s="39"/>
      <c r="V1551" s="39"/>
      <c r="W1551" s="39"/>
      <c r="X1551" s="39"/>
      <c r="Y1551" s="39"/>
      <c r="Z1551" s="39"/>
      <c r="AA1551" s="39"/>
      <c r="AB1551" s="39"/>
      <c r="AC1551" s="39"/>
      <c r="AD1551" s="39"/>
      <c r="AE1551" s="39"/>
      <c r="AR1551" s="230" t="s">
        <v>165</v>
      </c>
      <c r="AT1551" s="230" t="s">
        <v>160</v>
      </c>
      <c r="AU1551" s="230" t="s">
        <v>166</v>
      </c>
      <c r="AY1551" s="18" t="s">
        <v>156</v>
      </c>
      <c r="BE1551" s="231">
        <f>IF(N1551="základní",J1551,0)</f>
        <v>0</v>
      </c>
      <c r="BF1551" s="231">
        <f>IF(N1551="snížená",J1551,0)</f>
        <v>0</v>
      </c>
      <c r="BG1551" s="231">
        <f>IF(N1551="zákl. přenesená",J1551,0)</f>
        <v>0</v>
      </c>
      <c r="BH1551" s="231">
        <f>IF(N1551="sníž. přenesená",J1551,0)</f>
        <v>0</v>
      </c>
      <c r="BI1551" s="231">
        <f>IF(N1551="nulová",J1551,0)</f>
        <v>0</v>
      </c>
      <c r="BJ1551" s="18" t="s">
        <v>83</v>
      </c>
      <c r="BK1551" s="231">
        <f>ROUND(I1551*H1551,2)</f>
        <v>0</v>
      </c>
      <c r="BL1551" s="18" t="s">
        <v>165</v>
      </c>
      <c r="BM1551" s="230" t="s">
        <v>1388</v>
      </c>
    </row>
    <row r="1552" s="13" customFormat="1">
      <c r="A1552" s="13"/>
      <c r="B1552" s="237"/>
      <c r="C1552" s="238"/>
      <c r="D1552" s="239" t="s">
        <v>170</v>
      </c>
      <c r="E1552" s="240" t="s">
        <v>1</v>
      </c>
      <c r="F1552" s="241" t="s">
        <v>1389</v>
      </c>
      <c r="G1552" s="238"/>
      <c r="H1552" s="240" t="s">
        <v>1</v>
      </c>
      <c r="I1552" s="242"/>
      <c r="J1552" s="238"/>
      <c r="K1552" s="238"/>
      <c r="L1552" s="243"/>
      <c r="M1552" s="244"/>
      <c r="N1552" s="245"/>
      <c r="O1552" s="245"/>
      <c r="P1552" s="245"/>
      <c r="Q1552" s="245"/>
      <c r="R1552" s="245"/>
      <c r="S1552" s="245"/>
      <c r="T1552" s="246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47" t="s">
        <v>170</v>
      </c>
      <c r="AU1552" s="247" t="s">
        <v>166</v>
      </c>
      <c r="AV1552" s="13" t="s">
        <v>83</v>
      </c>
      <c r="AW1552" s="13" t="s">
        <v>31</v>
      </c>
      <c r="AX1552" s="13" t="s">
        <v>75</v>
      </c>
      <c r="AY1552" s="247" t="s">
        <v>156</v>
      </c>
    </row>
    <row r="1553" s="13" customFormat="1">
      <c r="A1553" s="13"/>
      <c r="B1553" s="237"/>
      <c r="C1553" s="238"/>
      <c r="D1553" s="239" t="s">
        <v>170</v>
      </c>
      <c r="E1553" s="240" t="s">
        <v>1</v>
      </c>
      <c r="F1553" s="241" t="s">
        <v>1390</v>
      </c>
      <c r="G1553" s="238"/>
      <c r="H1553" s="240" t="s">
        <v>1</v>
      </c>
      <c r="I1553" s="242"/>
      <c r="J1553" s="238"/>
      <c r="K1553" s="238"/>
      <c r="L1553" s="243"/>
      <c r="M1553" s="244"/>
      <c r="N1553" s="245"/>
      <c r="O1553" s="245"/>
      <c r="P1553" s="245"/>
      <c r="Q1553" s="245"/>
      <c r="R1553" s="245"/>
      <c r="S1553" s="245"/>
      <c r="T1553" s="246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247" t="s">
        <v>170</v>
      </c>
      <c r="AU1553" s="247" t="s">
        <v>166</v>
      </c>
      <c r="AV1553" s="13" t="s">
        <v>83</v>
      </c>
      <c r="AW1553" s="13" t="s">
        <v>31</v>
      </c>
      <c r="AX1553" s="13" t="s">
        <v>75</v>
      </c>
      <c r="AY1553" s="247" t="s">
        <v>156</v>
      </c>
    </row>
    <row r="1554" s="13" customFormat="1">
      <c r="A1554" s="13"/>
      <c r="B1554" s="237"/>
      <c r="C1554" s="238"/>
      <c r="D1554" s="239" t="s">
        <v>170</v>
      </c>
      <c r="E1554" s="240" t="s">
        <v>1</v>
      </c>
      <c r="F1554" s="241" t="s">
        <v>173</v>
      </c>
      <c r="G1554" s="238"/>
      <c r="H1554" s="240" t="s">
        <v>1</v>
      </c>
      <c r="I1554" s="242"/>
      <c r="J1554" s="238"/>
      <c r="K1554" s="238"/>
      <c r="L1554" s="243"/>
      <c r="M1554" s="244"/>
      <c r="N1554" s="245"/>
      <c r="O1554" s="245"/>
      <c r="P1554" s="245"/>
      <c r="Q1554" s="245"/>
      <c r="R1554" s="245"/>
      <c r="S1554" s="245"/>
      <c r="T1554" s="246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47" t="s">
        <v>170</v>
      </c>
      <c r="AU1554" s="247" t="s">
        <v>166</v>
      </c>
      <c r="AV1554" s="13" t="s">
        <v>83</v>
      </c>
      <c r="AW1554" s="13" t="s">
        <v>31</v>
      </c>
      <c r="AX1554" s="13" t="s">
        <v>75</v>
      </c>
      <c r="AY1554" s="247" t="s">
        <v>156</v>
      </c>
    </row>
    <row r="1555" s="14" customFormat="1">
      <c r="A1555" s="14"/>
      <c r="B1555" s="248"/>
      <c r="C1555" s="249"/>
      <c r="D1555" s="239" t="s">
        <v>170</v>
      </c>
      <c r="E1555" s="250" t="s">
        <v>1</v>
      </c>
      <c r="F1555" s="251" t="s">
        <v>83</v>
      </c>
      <c r="G1555" s="249"/>
      <c r="H1555" s="252">
        <v>1</v>
      </c>
      <c r="I1555" s="253"/>
      <c r="J1555" s="249"/>
      <c r="K1555" s="249"/>
      <c r="L1555" s="254"/>
      <c r="M1555" s="255"/>
      <c r="N1555" s="256"/>
      <c r="O1555" s="256"/>
      <c r="P1555" s="256"/>
      <c r="Q1555" s="256"/>
      <c r="R1555" s="256"/>
      <c r="S1555" s="256"/>
      <c r="T1555" s="257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T1555" s="258" t="s">
        <v>170</v>
      </c>
      <c r="AU1555" s="258" t="s">
        <v>166</v>
      </c>
      <c r="AV1555" s="14" t="s">
        <v>85</v>
      </c>
      <c r="AW1555" s="14" t="s">
        <v>31</v>
      </c>
      <c r="AX1555" s="14" t="s">
        <v>83</v>
      </c>
      <c r="AY1555" s="258" t="s">
        <v>156</v>
      </c>
    </row>
    <row r="1556" s="12" customFormat="1" ht="22.8" customHeight="1">
      <c r="A1556" s="12"/>
      <c r="B1556" s="203"/>
      <c r="C1556" s="204"/>
      <c r="D1556" s="205" t="s">
        <v>74</v>
      </c>
      <c r="E1556" s="217" t="s">
        <v>1391</v>
      </c>
      <c r="F1556" s="217" t="s">
        <v>1392</v>
      </c>
      <c r="G1556" s="204"/>
      <c r="H1556" s="204"/>
      <c r="I1556" s="207"/>
      <c r="J1556" s="218">
        <f>BK1556</f>
        <v>0</v>
      </c>
      <c r="K1556" s="204"/>
      <c r="L1556" s="209"/>
      <c r="M1556" s="210"/>
      <c r="N1556" s="211"/>
      <c r="O1556" s="211"/>
      <c r="P1556" s="212">
        <f>SUM(P1557:P1612)</f>
        <v>0</v>
      </c>
      <c r="Q1556" s="211"/>
      <c r="R1556" s="212">
        <f>SUM(R1557:R1612)</f>
        <v>0.27289143999999999</v>
      </c>
      <c r="S1556" s="211"/>
      <c r="T1556" s="213">
        <f>SUM(T1557:T1612)</f>
        <v>0.34169080000000002</v>
      </c>
      <c r="U1556" s="12"/>
      <c r="V1556" s="12"/>
      <c r="W1556" s="12"/>
      <c r="X1556" s="12"/>
      <c r="Y1556" s="12"/>
      <c r="Z1556" s="12"/>
      <c r="AA1556" s="12"/>
      <c r="AB1556" s="12"/>
      <c r="AC1556" s="12"/>
      <c r="AD1556" s="12"/>
      <c r="AE1556" s="12"/>
      <c r="AR1556" s="214" t="s">
        <v>85</v>
      </c>
      <c r="AT1556" s="215" t="s">
        <v>74</v>
      </c>
      <c r="AU1556" s="215" t="s">
        <v>83</v>
      </c>
      <c r="AY1556" s="214" t="s">
        <v>156</v>
      </c>
      <c r="BK1556" s="216">
        <f>SUM(BK1557:BK1612)</f>
        <v>0</v>
      </c>
    </row>
    <row r="1557" s="2" customFormat="1" ht="26.4" customHeight="1">
      <c r="A1557" s="39"/>
      <c r="B1557" s="40"/>
      <c r="C1557" s="219" t="s">
        <v>1393</v>
      </c>
      <c r="D1557" s="219" t="s">
        <v>160</v>
      </c>
      <c r="E1557" s="220" t="s">
        <v>1394</v>
      </c>
      <c r="F1557" s="221" t="s">
        <v>1395</v>
      </c>
      <c r="G1557" s="222" t="s">
        <v>358</v>
      </c>
      <c r="H1557" s="223">
        <v>120.36</v>
      </c>
      <c r="I1557" s="224"/>
      <c r="J1557" s="225">
        <f>ROUND(I1557*H1557,2)</f>
        <v>0</v>
      </c>
      <c r="K1557" s="221" t="s">
        <v>164</v>
      </c>
      <c r="L1557" s="45"/>
      <c r="M1557" s="226" t="s">
        <v>1</v>
      </c>
      <c r="N1557" s="227" t="s">
        <v>40</v>
      </c>
      <c r="O1557" s="92"/>
      <c r="P1557" s="228">
        <f>O1557*H1557</f>
        <v>0</v>
      </c>
      <c r="Q1557" s="228">
        <v>0.00014999999999999999</v>
      </c>
      <c r="R1557" s="228">
        <f>Q1557*H1557</f>
        <v>0.018053999999999997</v>
      </c>
      <c r="S1557" s="228">
        <v>0</v>
      </c>
      <c r="T1557" s="229">
        <f>S1557*H1557</f>
        <v>0</v>
      </c>
      <c r="U1557" s="39"/>
      <c r="V1557" s="39"/>
      <c r="W1557" s="39"/>
      <c r="X1557" s="39"/>
      <c r="Y1557" s="39"/>
      <c r="Z1557" s="39"/>
      <c r="AA1557" s="39"/>
      <c r="AB1557" s="39"/>
      <c r="AC1557" s="39"/>
      <c r="AD1557" s="39"/>
      <c r="AE1557" s="39"/>
      <c r="AR1557" s="230" t="s">
        <v>209</v>
      </c>
      <c r="AT1557" s="230" t="s">
        <v>160</v>
      </c>
      <c r="AU1557" s="230" t="s">
        <v>85</v>
      </c>
      <c r="AY1557" s="18" t="s">
        <v>156</v>
      </c>
      <c r="BE1557" s="231">
        <f>IF(N1557="základní",J1557,0)</f>
        <v>0</v>
      </c>
      <c r="BF1557" s="231">
        <f>IF(N1557="snížená",J1557,0)</f>
        <v>0</v>
      </c>
      <c r="BG1557" s="231">
        <f>IF(N1557="zákl. přenesená",J1557,0)</f>
        <v>0</v>
      </c>
      <c r="BH1557" s="231">
        <f>IF(N1557="sníž. přenesená",J1557,0)</f>
        <v>0</v>
      </c>
      <c r="BI1557" s="231">
        <f>IF(N1557="nulová",J1557,0)</f>
        <v>0</v>
      </c>
      <c r="BJ1557" s="18" t="s">
        <v>83</v>
      </c>
      <c r="BK1557" s="231">
        <f>ROUND(I1557*H1557,2)</f>
        <v>0</v>
      </c>
      <c r="BL1557" s="18" t="s">
        <v>209</v>
      </c>
      <c r="BM1557" s="230" t="s">
        <v>1396</v>
      </c>
    </row>
    <row r="1558" s="2" customFormat="1">
      <c r="A1558" s="39"/>
      <c r="B1558" s="40"/>
      <c r="C1558" s="41"/>
      <c r="D1558" s="232" t="s">
        <v>168</v>
      </c>
      <c r="E1558" s="41"/>
      <c r="F1558" s="233" t="s">
        <v>1397</v>
      </c>
      <c r="G1558" s="41"/>
      <c r="H1558" s="41"/>
      <c r="I1558" s="234"/>
      <c r="J1558" s="41"/>
      <c r="K1558" s="41"/>
      <c r="L1558" s="45"/>
      <c r="M1558" s="235"/>
      <c r="N1558" s="236"/>
      <c r="O1558" s="92"/>
      <c r="P1558" s="92"/>
      <c r="Q1558" s="92"/>
      <c r="R1558" s="92"/>
      <c r="S1558" s="92"/>
      <c r="T1558" s="93"/>
      <c r="U1558" s="39"/>
      <c r="V1558" s="39"/>
      <c r="W1558" s="39"/>
      <c r="X1558" s="39"/>
      <c r="Y1558" s="39"/>
      <c r="Z1558" s="39"/>
      <c r="AA1558" s="39"/>
      <c r="AB1558" s="39"/>
      <c r="AC1558" s="39"/>
      <c r="AD1558" s="39"/>
      <c r="AE1558" s="39"/>
      <c r="AT1558" s="18" t="s">
        <v>168</v>
      </c>
      <c r="AU1558" s="18" t="s">
        <v>85</v>
      </c>
    </row>
    <row r="1559" s="13" customFormat="1">
      <c r="A1559" s="13"/>
      <c r="B1559" s="237"/>
      <c r="C1559" s="238"/>
      <c r="D1559" s="239" t="s">
        <v>170</v>
      </c>
      <c r="E1559" s="240" t="s">
        <v>1</v>
      </c>
      <c r="F1559" s="241" t="s">
        <v>171</v>
      </c>
      <c r="G1559" s="238"/>
      <c r="H1559" s="240" t="s">
        <v>1</v>
      </c>
      <c r="I1559" s="242"/>
      <c r="J1559" s="238"/>
      <c r="K1559" s="238"/>
      <c r="L1559" s="243"/>
      <c r="M1559" s="244"/>
      <c r="N1559" s="245"/>
      <c r="O1559" s="245"/>
      <c r="P1559" s="245"/>
      <c r="Q1559" s="245"/>
      <c r="R1559" s="245"/>
      <c r="S1559" s="245"/>
      <c r="T1559" s="246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47" t="s">
        <v>170</v>
      </c>
      <c r="AU1559" s="247" t="s">
        <v>85</v>
      </c>
      <c r="AV1559" s="13" t="s">
        <v>83</v>
      </c>
      <c r="AW1559" s="13" t="s">
        <v>31</v>
      </c>
      <c r="AX1559" s="13" t="s">
        <v>75</v>
      </c>
      <c r="AY1559" s="247" t="s">
        <v>156</v>
      </c>
    </row>
    <row r="1560" s="13" customFormat="1">
      <c r="A1560" s="13"/>
      <c r="B1560" s="237"/>
      <c r="C1560" s="238"/>
      <c r="D1560" s="239" t="s">
        <v>170</v>
      </c>
      <c r="E1560" s="240" t="s">
        <v>1</v>
      </c>
      <c r="F1560" s="241" t="s">
        <v>173</v>
      </c>
      <c r="G1560" s="238"/>
      <c r="H1560" s="240" t="s">
        <v>1</v>
      </c>
      <c r="I1560" s="242"/>
      <c r="J1560" s="238"/>
      <c r="K1560" s="238"/>
      <c r="L1560" s="243"/>
      <c r="M1560" s="244"/>
      <c r="N1560" s="245"/>
      <c r="O1560" s="245"/>
      <c r="P1560" s="245"/>
      <c r="Q1560" s="245"/>
      <c r="R1560" s="245"/>
      <c r="S1560" s="245"/>
      <c r="T1560" s="246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47" t="s">
        <v>170</v>
      </c>
      <c r="AU1560" s="247" t="s">
        <v>85</v>
      </c>
      <c r="AV1560" s="13" t="s">
        <v>83</v>
      </c>
      <c r="AW1560" s="13" t="s">
        <v>31</v>
      </c>
      <c r="AX1560" s="13" t="s">
        <v>75</v>
      </c>
      <c r="AY1560" s="247" t="s">
        <v>156</v>
      </c>
    </row>
    <row r="1561" s="13" customFormat="1">
      <c r="A1561" s="13"/>
      <c r="B1561" s="237"/>
      <c r="C1561" s="238"/>
      <c r="D1561" s="239" t="s">
        <v>170</v>
      </c>
      <c r="E1561" s="240" t="s">
        <v>1</v>
      </c>
      <c r="F1561" s="241" t="s">
        <v>1398</v>
      </c>
      <c r="G1561" s="238"/>
      <c r="H1561" s="240" t="s">
        <v>1</v>
      </c>
      <c r="I1561" s="242"/>
      <c r="J1561" s="238"/>
      <c r="K1561" s="238"/>
      <c r="L1561" s="243"/>
      <c r="M1561" s="244"/>
      <c r="N1561" s="245"/>
      <c r="O1561" s="245"/>
      <c r="P1561" s="245"/>
      <c r="Q1561" s="245"/>
      <c r="R1561" s="245"/>
      <c r="S1561" s="245"/>
      <c r="T1561" s="246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47" t="s">
        <v>170</v>
      </c>
      <c r="AU1561" s="247" t="s">
        <v>85</v>
      </c>
      <c r="AV1561" s="13" t="s">
        <v>83</v>
      </c>
      <c r="AW1561" s="13" t="s">
        <v>31</v>
      </c>
      <c r="AX1561" s="13" t="s">
        <v>75</v>
      </c>
      <c r="AY1561" s="247" t="s">
        <v>156</v>
      </c>
    </row>
    <row r="1562" s="13" customFormat="1">
      <c r="A1562" s="13"/>
      <c r="B1562" s="237"/>
      <c r="C1562" s="238"/>
      <c r="D1562" s="239" t="s">
        <v>170</v>
      </c>
      <c r="E1562" s="240" t="s">
        <v>1</v>
      </c>
      <c r="F1562" s="241" t="s">
        <v>604</v>
      </c>
      <c r="G1562" s="238"/>
      <c r="H1562" s="240" t="s">
        <v>1</v>
      </c>
      <c r="I1562" s="242"/>
      <c r="J1562" s="238"/>
      <c r="K1562" s="238"/>
      <c r="L1562" s="243"/>
      <c r="M1562" s="244"/>
      <c r="N1562" s="245"/>
      <c r="O1562" s="245"/>
      <c r="P1562" s="245"/>
      <c r="Q1562" s="245"/>
      <c r="R1562" s="245"/>
      <c r="S1562" s="245"/>
      <c r="T1562" s="246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47" t="s">
        <v>170</v>
      </c>
      <c r="AU1562" s="247" t="s">
        <v>85</v>
      </c>
      <c r="AV1562" s="13" t="s">
        <v>83</v>
      </c>
      <c r="AW1562" s="13" t="s">
        <v>31</v>
      </c>
      <c r="AX1562" s="13" t="s">
        <v>75</v>
      </c>
      <c r="AY1562" s="247" t="s">
        <v>156</v>
      </c>
    </row>
    <row r="1563" s="13" customFormat="1">
      <c r="A1563" s="13"/>
      <c r="B1563" s="237"/>
      <c r="C1563" s="238"/>
      <c r="D1563" s="239" t="s">
        <v>170</v>
      </c>
      <c r="E1563" s="240" t="s">
        <v>1</v>
      </c>
      <c r="F1563" s="241" t="s">
        <v>173</v>
      </c>
      <c r="G1563" s="238"/>
      <c r="H1563" s="240" t="s">
        <v>1</v>
      </c>
      <c r="I1563" s="242"/>
      <c r="J1563" s="238"/>
      <c r="K1563" s="238"/>
      <c r="L1563" s="243"/>
      <c r="M1563" s="244"/>
      <c r="N1563" s="245"/>
      <c r="O1563" s="245"/>
      <c r="P1563" s="245"/>
      <c r="Q1563" s="245"/>
      <c r="R1563" s="245"/>
      <c r="S1563" s="245"/>
      <c r="T1563" s="246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47" t="s">
        <v>170</v>
      </c>
      <c r="AU1563" s="247" t="s">
        <v>85</v>
      </c>
      <c r="AV1563" s="13" t="s">
        <v>83</v>
      </c>
      <c r="AW1563" s="13" t="s">
        <v>31</v>
      </c>
      <c r="AX1563" s="13" t="s">
        <v>75</v>
      </c>
      <c r="AY1563" s="247" t="s">
        <v>156</v>
      </c>
    </row>
    <row r="1564" s="14" customFormat="1">
      <c r="A1564" s="14"/>
      <c r="B1564" s="248"/>
      <c r="C1564" s="249"/>
      <c r="D1564" s="239" t="s">
        <v>170</v>
      </c>
      <c r="E1564" s="250" t="s">
        <v>1</v>
      </c>
      <c r="F1564" s="251" t="s">
        <v>1399</v>
      </c>
      <c r="G1564" s="249"/>
      <c r="H1564" s="252">
        <v>40.119999999999997</v>
      </c>
      <c r="I1564" s="253"/>
      <c r="J1564" s="249"/>
      <c r="K1564" s="249"/>
      <c r="L1564" s="254"/>
      <c r="M1564" s="255"/>
      <c r="N1564" s="256"/>
      <c r="O1564" s="256"/>
      <c r="P1564" s="256"/>
      <c r="Q1564" s="256"/>
      <c r="R1564" s="256"/>
      <c r="S1564" s="256"/>
      <c r="T1564" s="257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58" t="s">
        <v>170</v>
      </c>
      <c r="AU1564" s="258" t="s">
        <v>85</v>
      </c>
      <c r="AV1564" s="14" t="s">
        <v>85</v>
      </c>
      <c r="AW1564" s="14" t="s">
        <v>31</v>
      </c>
      <c r="AX1564" s="14" t="s">
        <v>75</v>
      </c>
      <c r="AY1564" s="258" t="s">
        <v>156</v>
      </c>
    </row>
    <row r="1565" s="14" customFormat="1">
      <c r="A1565" s="14"/>
      <c r="B1565" s="248"/>
      <c r="C1565" s="249"/>
      <c r="D1565" s="239" t="s">
        <v>170</v>
      </c>
      <c r="E1565" s="250" t="s">
        <v>1</v>
      </c>
      <c r="F1565" s="251" t="s">
        <v>1400</v>
      </c>
      <c r="G1565" s="249"/>
      <c r="H1565" s="252">
        <v>40.119999999999997</v>
      </c>
      <c r="I1565" s="253"/>
      <c r="J1565" s="249"/>
      <c r="K1565" s="249"/>
      <c r="L1565" s="254"/>
      <c r="M1565" s="255"/>
      <c r="N1565" s="256"/>
      <c r="O1565" s="256"/>
      <c r="P1565" s="256"/>
      <c r="Q1565" s="256"/>
      <c r="R1565" s="256"/>
      <c r="S1565" s="256"/>
      <c r="T1565" s="257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58" t="s">
        <v>170</v>
      </c>
      <c r="AU1565" s="258" t="s">
        <v>85</v>
      </c>
      <c r="AV1565" s="14" t="s">
        <v>85</v>
      </c>
      <c r="AW1565" s="14" t="s">
        <v>31</v>
      </c>
      <c r="AX1565" s="14" t="s">
        <v>75</v>
      </c>
      <c r="AY1565" s="258" t="s">
        <v>156</v>
      </c>
    </row>
    <row r="1566" s="14" customFormat="1">
      <c r="A1566" s="14"/>
      <c r="B1566" s="248"/>
      <c r="C1566" s="249"/>
      <c r="D1566" s="239" t="s">
        <v>170</v>
      </c>
      <c r="E1566" s="250" t="s">
        <v>1</v>
      </c>
      <c r="F1566" s="251" t="s">
        <v>1401</v>
      </c>
      <c r="G1566" s="249"/>
      <c r="H1566" s="252">
        <v>40.119999999999997</v>
      </c>
      <c r="I1566" s="253"/>
      <c r="J1566" s="249"/>
      <c r="K1566" s="249"/>
      <c r="L1566" s="254"/>
      <c r="M1566" s="255"/>
      <c r="N1566" s="256"/>
      <c r="O1566" s="256"/>
      <c r="P1566" s="256"/>
      <c r="Q1566" s="256"/>
      <c r="R1566" s="256"/>
      <c r="S1566" s="256"/>
      <c r="T1566" s="257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58" t="s">
        <v>170</v>
      </c>
      <c r="AU1566" s="258" t="s">
        <v>85</v>
      </c>
      <c r="AV1566" s="14" t="s">
        <v>85</v>
      </c>
      <c r="AW1566" s="14" t="s">
        <v>31</v>
      </c>
      <c r="AX1566" s="14" t="s">
        <v>75</v>
      </c>
      <c r="AY1566" s="258" t="s">
        <v>156</v>
      </c>
    </row>
    <row r="1567" s="15" customFormat="1">
      <c r="A1567" s="15"/>
      <c r="B1567" s="259"/>
      <c r="C1567" s="260"/>
      <c r="D1567" s="239" t="s">
        <v>170</v>
      </c>
      <c r="E1567" s="261" t="s">
        <v>1</v>
      </c>
      <c r="F1567" s="262" t="s">
        <v>176</v>
      </c>
      <c r="G1567" s="260"/>
      <c r="H1567" s="263">
        <v>120.36</v>
      </c>
      <c r="I1567" s="264"/>
      <c r="J1567" s="260"/>
      <c r="K1567" s="260"/>
      <c r="L1567" s="265"/>
      <c r="M1567" s="266"/>
      <c r="N1567" s="267"/>
      <c r="O1567" s="267"/>
      <c r="P1567" s="267"/>
      <c r="Q1567" s="267"/>
      <c r="R1567" s="267"/>
      <c r="S1567" s="267"/>
      <c r="T1567" s="268"/>
      <c r="U1567" s="15"/>
      <c r="V1567" s="15"/>
      <c r="W1567" s="15"/>
      <c r="X1567" s="15"/>
      <c r="Y1567" s="15"/>
      <c r="Z1567" s="15"/>
      <c r="AA1567" s="15"/>
      <c r="AB1567" s="15"/>
      <c r="AC1567" s="15"/>
      <c r="AD1567" s="15"/>
      <c r="AE1567" s="15"/>
      <c r="AT1567" s="269" t="s">
        <v>170</v>
      </c>
      <c r="AU1567" s="269" t="s">
        <v>85</v>
      </c>
      <c r="AV1567" s="15" t="s">
        <v>165</v>
      </c>
      <c r="AW1567" s="15" t="s">
        <v>31</v>
      </c>
      <c r="AX1567" s="15" t="s">
        <v>83</v>
      </c>
      <c r="AY1567" s="269" t="s">
        <v>156</v>
      </c>
    </row>
    <row r="1568" s="2" customFormat="1" ht="36" customHeight="1">
      <c r="A1568" s="39"/>
      <c r="B1568" s="40"/>
      <c r="C1568" s="281" t="s">
        <v>1402</v>
      </c>
      <c r="D1568" s="281" t="s">
        <v>289</v>
      </c>
      <c r="E1568" s="282" t="s">
        <v>1403</v>
      </c>
      <c r="F1568" s="283" t="s">
        <v>1404</v>
      </c>
      <c r="G1568" s="284" t="s">
        <v>358</v>
      </c>
      <c r="H1568" s="285">
        <v>126.378</v>
      </c>
      <c r="I1568" s="286"/>
      <c r="J1568" s="287">
        <f>ROUND(I1568*H1568,2)</f>
        <v>0</v>
      </c>
      <c r="K1568" s="283" t="s">
        <v>1</v>
      </c>
      <c r="L1568" s="288"/>
      <c r="M1568" s="289" t="s">
        <v>1</v>
      </c>
      <c r="N1568" s="290" t="s">
        <v>40</v>
      </c>
      <c r="O1568" s="92"/>
      <c r="P1568" s="228">
        <f>O1568*H1568</f>
        <v>0</v>
      </c>
      <c r="Q1568" s="228">
        <v>0.00012</v>
      </c>
      <c r="R1568" s="228">
        <f>Q1568*H1568</f>
        <v>0.015165360000000001</v>
      </c>
      <c r="S1568" s="228">
        <v>0</v>
      </c>
      <c r="T1568" s="229">
        <f>S1568*H1568</f>
        <v>0</v>
      </c>
      <c r="U1568" s="39"/>
      <c r="V1568" s="39"/>
      <c r="W1568" s="39"/>
      <c r="X1568" s="39"/>
      <c r="Y1568" s="39"/>
      <c r="Z1568" s="39"/>
      <c r="AA1568" s="39"/>
      <c r="AB1568" s="39"/>
      <c r="AC1568" s="39"/>
      <c r="AD1568" s="39"/>
      <c r="AE1568" s="39"/>
      <c r="AR1568" s="230" t="s">
        <v>399</v>
      </c>
      <c r="AT1568" s="230" t="s">
        <v>289</v>
      </c>
      <c r="AU1568" s="230" t="s">
        <v>85</v>
      </c>
      <c r="AY1568" s="18" t="s">
        <v>156</v>
      </c>
      <c r="BE1568" s="231">
        <f>IF(N1568="základní",J1568,0)</f>
        <v>0</v>
      </c>
      <c r="BF1568" s="231">
        <f>IF(N1568="snížená",J1568,0)</f>
        <v>0</v>
      </c>
      <c r="BG1568" s="231">
        <f>IF(N1568="zákl. přenesená",J1568,0)</f>
        <v>0</v>
      </c>
      <c r="BH1568" s="231">
        <f>IF(N1568="sníž. přenesená",J1568,0)</f>
        <v>0</v>
      </c>
      <c r="BI1568" s="231">
        <f>IF(N1568="nulová",J1568,0)</f>
        <v>0</v>
      </c>
      <c r="BJ1568" s="18" t="s">
        <v>83</v>
      </c>
      <c r="BK1568" s="231">
        <f>ROUND(I1568*H1568,2)</f>
        <v>0</v>
      </c>
      <c r="BL1568" s="18" t="s">
        <v>209</v>
      </c>
      <c r="BM1568" s="230" t="s">
        <v>1405</v>
      </c>
    </row>
    <row r="1569" s="14" customFormat="1">
      <c r="A1569" s="14"/>
      <c r="B1569" s="248"/>
      <c r="C1569" s="249"/>
      <c r="D1569" s="239" t="s">
        <v>170</v>
      </c>
      <c r="E1569" s="249"/>
      <c r="F1569" s="251" t="s">
        <v>1406</v>
      </c>
      <c r="G1569" s="249"/>
      <c r="H1569" s="252">
        <v>126.378</v>
      </c>
      <c r="I1569" s="253"/>
      <c r="J1569" s="249"/>
      <c r="K1569" s="249"/>
      <c r="L1569" s="254"/>
      <c r="M1569" s="255"/>
      <c r="N1569" s="256"/>
      <c r="O1569" s="256"/>
      <c r="P1569" s="256"/>
      <c r="Q1569" s="256"/>
      <c r="R1569" s="256"/>
      <c r="S1569" s="256"/>
      <c r="T1569" s="257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T1569" s="258" t="s">
        <v>170</v>
      </c>
      <c r="AU1569" s="258" t="s">
        <v>85</v>
      </c>
      <c r="AV1569" s="14" t="s">
        <v>85</v>
      </c>
      <c r="AW1569" s="14" t="s">
        <v>4</v>
      </c>
      <c r="AX1569" s="14" t="s">
        <v>83</v>
      </c>
      <c r="AY1569" s="258" t="s">
        <v>156</v>
      </c>
    </row>
    <row r="1570" s="2" customFormat="1" ht="26.4" customHeight="1">
      <c r="A1570" s="39"/>
      <c r="B1570" s="40"/>
      <c r="C1570" s="219" t="s">
        <v>1407</v>
      </c>
      <c r="D1570" s="219" t="s">
        <v>160</v>
      </c>
      <c r="E1570" s="220" t="s">
        <v>1408</v>
      </c>
      <c r="F1570" s="221" t="s">
        <v>1409</v>
      </c>
      <c r="G1570" s="222" t="s">
        <v>358</v>
      </c>
      <c r="H1570" s="223">
        <v>197.88</v>
      </c>
      <c r="I1570" s="224"/>
      <c r="J1570" s="225">
        <f>ROUND(I1570*H1570,2)</f>
        <v>0</v>
      </c>
      <c r="K1570" s="221" t="s">
        <v>164</v>
      </c>
      <c r="L1570" s="45"/>
      <c r="M1570" s="226" t="s">
        <v>1</v>
      </c>
      <c r="N1570" s="227" t="s">
        <v>40</v>
      </c>
      <c r="O1570" s="92"/>
      <c r="P1570" s="228">
        <f>O1570*H1570</f>
        <v>0</v>
      </c>
      <c r="Q1570" s="228">
        <v>0.00012999999999999999</v>
      </c>
      <c r="R1570" s="228">
        <f>Q1570*H1570</f>
        <v>0.025724399999999998</v>
      </c>
      <c r="S1570" s="228">
        <v>0</v>
      </c>
      <c r="T1570" s="229">
        <f>S1570*H1570</f>
        <v>0</v>
      </c>
      <c r="U1570" s="39"/>
      <c r="V1570" s="39"/>
      <c r="W1570" s="39"/>
      <c r="X1570" s="39"/>
      <c r="Y1570" s="39"/>
      <c r="Z1570" s="39"/>
      <c r="AA1570" s="39"/>
      <c r="AB1570" s="39"/>
      <c r="AC1570" s="39"/>
      <c r="AD1570" s="39"/>
      <c r="AE1570" s="39"/>
      <c r="AR1570" s="230" t="s">
        <v>209</v>
      </c>
      <c r="AT1570" s="230" t="s">
        <v>160</v>
      </c>
      <c r="AU1570" s="230" t="s">
        <v>85</v>
      </c>
      <c r="AY1570" s="18" t="s">
        <v>156</v>
      </c>
      <c r="BE1570" s="231">
        <f>IF(N1570="základní",J1570,0)</f>
        <v>0</v>
      </c>
      <c r="BF1570" s="231">
        <f>IF(N1570="snížená",J1570,0)</f>
        <v>0</v>
      </c>
      <c r="BG1570" s="231">
        <f>IF(N1570="zákl. přenesená",J1570,0)</f>
        <v>0</v>
      </c>
      <c r="BH1570" s="231">
        <f>IF(N1570="sníž. přenesená",J1570,0)</f>
        <v>0</v>
      </c>
      <c r="BI1570" s="231">
        <f>IF(N1570="nulová",J1570,0)</f>
        <v>0</v>
      </c>
      <c r="BJ1570" s="18" t="s">
        <v>83</v>
      </c>
      <c r="BK1570" s="231">
        <f>ROUND(I1570*H1570,2)</f>
        <v>0</v>
      </c>
      <c r="BL1570" s="18" t="s">
        <v>209</v>
      </c>
      <c r="BM1570" s="230" t="s">
        <v>1410</v>
      </c>
    </row>
    <row r="1571" s="2" customFormat="1">
      <c r="A1571" s="39"/>
      <c r="B1571" s="40"/>
      <c r="C1571" s="41"/>
      <c r="D1571" s="232" t="s">
        <v>168</v>
      </c>
      <c r="E1571" s="41"/>
      <c r="F1571" s="233" t="s">
        <v>1411</v>
      </c>
      <c r="G1571" s="41"/>
      <c r="H1571" s="41"/>
      <c r="I1571" s="234"/>
      <c r="J1571" s="41"/>
      <c r="K1571" s="41"/>
      <c r="L1571" s="45"/>
      <c r="M1571" s="235"/>
      <c r="N1571" s="236"/>
      <c r="O1571" s="92"/>
      <c r="P1571" s="92"/>
      <c r="Q1571" s="92"/>
      <c r="R1571" s="92"/>
      <c r="S1571" s="92"/>
      <c r="T1571" s="93"/>
      <c r="U1571" s="39"/>
      <c r="V1571" s="39"/>
      <c r="W1571" s="39"/>
      <c r="X1571" s="39"/>
      <c r="Y1571" s="39"/>
      <c r="Z1571" s="39"/>
      <c r="AA1571" s="39"/>
      <c r="AB1571" s="39"/>
      <c r="AC1571" s="39"/>
      <c r="AD1571" s="39"/>
      <c r="AE1571" s="39"/>
      <c r="AT1571" s="18" t="s">
        <v>168</v>
      </c>
      <c r="AU1571" s="18" t="s">
        <v>85</v>
      </c>
    </row>
    <row r="1572" s="13" customFormat="1">
      <c r="A1572" s="13"/>
      <c r="B1572" s="237"/>
      <c r="C1572" s="238"/>
      <c r="D1572" s="239" t="s">
        <v>170</v>
      </c>
      <c r="E1572" s="240" t="s">
        <v>1</v>
      </c>
      <c r="F1572" s="241" t="s">
        <v>171</v>
      </c>
      <c r="G1572" s="238"/>
      <c r="H1572" s="240" t="s">
        <v>1</v>
      </c>
      <c r="I1572" s="242"/>
      <c r="J1572" s="238"/>
      <c r="K1572" s="238"/>
      <c r="L1572" s="243"/>
      <c r="M1572" s="244"/>
      <c r="N1572" s="245"/>
      <c r="O1572" s="245"/>
      <c r="P1572" s="245"/>
      <c r="Q1572" s="245"/>
      <c r="R1572" s="245"/>
      <c r="S1572" s="245"/>
      <c r="T1572" s="246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47" t="s">
        <v>170</v>
      </c>
      <c r="AU1572" s="247" t="s">
        <v>85</v>
      </c>
      <c r="AV1572" s="13" t="s">
        <v>83</v>
      </c>
      <c r="AW1572" s="13" t="s">
        <v>31</v>
      </c>
      <c r="AX1572" s="13" t="s">
        <v>75</v>
      </c>
      <c r="AY1572" s="247" t="s">
        <v>156</v>
      </c>
    </row>
    <row r="1573" s="13" customFormat="1">
      <c r="A1573" s="13"/>
      <c r="B1573" s="237"/>
      <c r="C1573" s="238"/>
      <c r="D1573" s="239" t="s">
        <v>170</v>
      </c>
      <c r="E1573" s="240" t="s">
        <v>1</v>
      </c>
      <c r="F1573" s="241" t="s">
        <v>173</v>
      </c>
      <c r="G1573" s="238"/>
      <c r="H1573" s="240" t="s">
        <v>1</v>
      </c>
      <c r="I1573" s="242"/>
      <c r="J1573" s="238"/>
      <c r="K1573" s="238"/>
      <c r="L1573" s="243"/>
      <c r="M1573" s="244"/>
      <c r="N1573" s="245"/>
      <c r="O1573" s="245"/>
      <c r="P1573" s="245"/>
      <c r="Q1573" s="245"/>
      <c r="R1573" s="245"/>
      <c r="S1573" s="245"/>
      <c r="T1573" s="246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47" t="s">
        <v>170</v>
      </c>
      <c r="AU1573" s="247" t="s">
        <v>85</v>
      </c>
      <c r="AV1573" s="13" t="s">
        <v>83</v>
      </c>
      <c r="AW1573" s="13" t="s">
        <v>31</v>
      </c>
      <c r="AX1573" s="13" t="s">
        <v>75</v>
      </c>
      <c r="AY1573" s="247" t="s">
        <v>156</v>
      </c>
    </row>
    <row r="1574" s="13" customFormat="1">
      <c r="A1574" s="13"/>
      <c r="B1574" s="237"/>
      <c r="C1574" s="238"/>
      <c r="D1574" s="239" t="s">
        <v>170</v>
      </c>
      <c r="E1574" s="240" t="s">
        <v>1</v>
      </c>
      <c r="F1574" s="241" t="s">
        <v>1398</v>
      </c>
      <c r="G1574" s="238"/>
      <c r="H1574" s="240" t="s">
        <v>1</v>
      </c>
      <c r="I1574" s="242"/>
      <c r="J1574" s="238"/>
      <c r="K1574" s="238"/>
      <c r="L1574" s="243"/>
      <c r="M1574" s="244"/>
      <c r="N1574" s="245"/>
      <c r="O1574" s="245"/>
      <c r="P1574" s="245"/>
      <c r="Q1574" s="245"/>
      <c r="R1574" s="245"/>
      <c r="S1574" s="245"/>
      <c r="T1574" s="246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47" t="s">
        <v>170</v>
      </c>
      <c r="AU1574" s="247" t="s">
        <v>85</v>
      </c>
      <c r="AV1574" s="13" t="s">
        <v>83</v>
      </c>
      <c r="AW1574" s="13" t="s">
        <v>31</v>
      </c>
      <c r="AX1574" s="13" t="s">
        <v>75</v>
      </c>
      <c r="AY1574" s="247" t="s">
        <v>156</v>
      </c>
    </row>
    <row r="1575" s="13" customFormat="1">
      <c r="A1575" s="13"/>
      <c r="B1575" s="237"/>
      <c r="C1575" s="238"/>
      <c r="D1575" s="239" t="s">
        <v>170</v>
      </c>
      <c r="E1575" s="240" t="s">
        <v>1</v>
      </c>
      <c r="F1575" s="241" t="s">
        <v>604</v>
      </c>
      <c r="G1575" s="238"/>
      <c r="H1575" s="240" t="s">
        <v>1</v>
      </c>
      <c r="I1575" s="242"/>
      <c r="J1575" s="238"/>
      <c r="K1575" s="238"/>
      <c r="L1575" s="243"/>
      <c r="M1575" s="244"/>
      <c r="N1575" s="245"/>
      <c r="O1575" s="245"/>
      <c r="P1575" s="245"/>
      <c r="Q1575" s="245"/>
      <c r="R1575" s="245"/>
      <c r="S1575" s="245"/>
      <c r="T1575" s="246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47" t="s">
        <v>170</v>
      </c>
      <c r="AU1575" s="247" t="s">
        <v>85</v>
      </c>
      <c r="AV1575" s="13" t="s">
        <v>83</v>
      </c>
      <c r="AW1575" s="13" t="s">
        <v>31</v>
      </c>
      <c r="AX1575" s="13" t="s">
        <v>75</v>
      </c>
      <c r="AY1575" s="247" t="s">
        <v>156</v>
      </c>
    </row>
    <row r="1576" s="13" customFormat="1">
      <c r="A1576" s="13"/>
      <c r="B1576" s="237"/>
      <c r="C1576" s="238"/>
      <c r="D1576" s="239" t="s">
        <v>170</v>
      </c>
      <c r="E1576" s="240" t="s">
        <v>1</v>
      </c>
      <c r="F1576" s="241" t="s">
        <v>173</v>
      </c>
      <c r="G1576" s="238"/>
      <c r="H1576" s="240" t="s">
        <v>1</v>
      </c>
      <c r="I1576" s="242"/>
      <c r="J1576" s="238"/>
      <c r="K1576" s="238"/>
      <c r="L1576" s="243"/>
      <c r="M1576" s="244"/>
      <c r="N1576" s="245"/>
      <c r="O1576" s="245"/>
      <c r="P1576" s="245"/>
      <c r="Q1576" s="245"/>
      <c r="R1576" s="245"/>
      <c r="S1576" s="245"/>
      <c r="T1576" s="246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47" t="s">
        <v>170</v>
      </c>
      <c r="AU1576" s="247" t="s">
        <v>85</v>
      </c>
      <c r="AV1576" s="13" t="s">
        <v>83</v>
      </c>
      <c r="AW1576" s="13" t="s">
        <v>31</v>
      </c>
      <c r="AX1576" s="13" t="s">
        <v>75</v>
      </c>
      <c r="AY1576" s="247" t="s">
        <v>156</v>
      </c>
    </row>
    <row r="1577" s="14" customFormat="1">
      <c r="A1577" s="14"/>
      <c r="B1577" s="248"/>
      <c r="C1577" s="249"/>
      <c r="D1577" s="239" t="s">
        <v>170</v>
      </c>
      <c r="E1577" s="250" t="s">
        <v>1</v>
      </c>
      <c r="F1577" s="251" t="s">
        <v>1412</v>
      </c>
      <c r="G1577" s="249"/>
      <c r="H1577" s="252">
        <v>65.959999999999994</v>
      </c>
      <c r="I1577" s="253"/>
      <c r="J1577" s="249"/>
      <c r="K1577" s="249"/>
      <c r="L1577" s="254"/>
      <c r="M1577" s="255"/>
      <c r="N1577" s="256"/>
      <c r="O1577" s="256"/>
      <c r="P1577" s="256"/>
      <c r="Q1577" s="256"/>
      <c r="R1577" s="256"/>
      <c r="S1577" s="256"/>
      <c r="T1577" s="257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58" t="s">
        <v>170</v>
      </c>
      <c r="AU1577" s="258" t="s">
        <v>85</v>
      </c>
      <c r="AV1577" s="14" t="s">
        <v>85</v>
      </c>
      <c r="AW1577" s="14" t="s">
        <v>31</v>
      </c>
      <c r="AX1577" s="14" t="s">
        <v>75</v>
      </c>
      <c r="AY1577" s="258" t="s">
        <v>156</v>
      </c>
    </row>
    <row r="1578" s="14" customFormat="1">
      <c r="A1578" s="14"/>
      <c r="B1578" s="248"/>
      <c r="C1578" s="249"/>
      <c r="D1578" s="239" t="s">
        <v>170</v>
      </c>
      <c r="E1578" s="250" t="s">
        <v>1</v>
      </c>
      <c r="F1578" s="251" t="s">
        <v>1413</v>
      </c>
      <c r="G1578" s="249"/>
      <c r="H1578" s="252">
        <v>65.959999999999994</v>
      </c>
      <c r="I1578" s="253"/>
      <c r="J1578" s="249"/>
      <c r="K1578" s="249"/>
      <c r="L1578" s="254"/>
      <c r="M1578" s="255"/>
      <c r="N1578" s="256"/>
      <c r="O1578" s="256"/>
      <c r="P1578" s="256"/>
      <c r="Q1578" s="256"/>
      <c r="R1578" s="256"/>
      <c r="S1578" s="256"/>
      <c r="T1578" s="257"/>
      <c r="U1578" s="14"/>
      <c r="V1578" s="14"/>
      <c r="W1578" s="14"/>
      <c r="X1578" s="14"/>
      <c r="Y1578" s="14"/>
      <c r="Z1578" s="14"/>
      <c r="AA1578" s="14"/>
      <c r="AB1578" s="14"/>
      <c r="AC1578" s="14"/>
      <c r="AD1578" s="14"/>
      <c r="AE1578" s="14"/>
      <c r="AT1578" s="258" t="s">
        <v>170</v>
      </c>
      <c r="AU1578" s="258" t="s">
        <v>85</v>
      </c>
      <c r="AV1578" s="14" t="s">
        <v>85</v>
      </c>
      <c r="AW1578" s="14" t="s">
        <v>31</v>
      </c>
      <c r="AX1578" s="14" t="s">
        <v>75</v>
      </c>
      <c r="AY1578" s="258" t="s">
        <v>156</v>
      </c>
    </row>
    <row r="1579" s="14" customFormat="1">
      <c r="A1579" s="14"/>
      <c r="B1579" s="248"/>
      <c r="C1579" s="249"/>
      <c r="D1579" s="239" t="s">
        <v>170</v>
      </c>
      <c r="E1579" s="250" t="s">
        <v>1</v>
      </c>
      <c r="F1579" s="251" t="s">
        <v>1414</v>
      </c>
      <c r="G1579" s="249"/>
      <c r="H1579" s="252">
        <v>65.959999999999994</v>
      </c>
      <c r="I1579" s="253"/>
      <c r="J1579" s="249"/>
      <c r="K1579" s="249"/>
      <c r="L1579" s="254"/>
      <c r="M1579" s="255"/>
      <c r="N1579" s="256"/>
      <c r="O1579" s="256"/>
      <c r="P1579" s="256"/>
      <c r="Q1579" s="256"/>
      <c r="R1579" s="256"/>
      <c r="S1579" s="256"/>
      <c r="T1579" s="257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T1579" s="258" t="s">
        <v>170</v>
      </c>
      <c r="AU1579" s="258" t="s">
        <v>85</v>
      </c>
      <c r="AV1579" s="14" t="s">
        <v>85</v>
      </c>
      <c r="AW1579" s="14" t="s">
        <v>31</v>
      </c>
      <c r="AX1579" s="14" t="s">
        <v>75</v>
      </c>
      <c r="AY1579" s="258" t="s">
        <v>156</v>
      </c>
    </row>
    <row r="1580" s="15" customFormat="1">
      <c r="A1580" s="15"/>
      <c r="B1580" s="259"/>
      <c r="C1580" s="260"/>
      <c r="D1580" s="239" t="s">
        <v>170</v>
      </c>
      <c r="E1580" s="261" t="s">
        <v>1</v>
      </c>
      <c r="F1580" s="262" t="s">
        <v>176</v>
      </c>
      <c r="G1580" s="260"/>
      <c r="H1580" s="263">
        <v>197.88</v>
      </c>
      <c r="I1580" s="264"/>
      <c r="J1580" s="260"/>
      <c r="K1580" s="260"/>
      <c r="L1580" s="265"/>
      <c r="M1580" s="266"/>
      <c r="N1580" s="267"/>
      <c r="O1580" s="267"/>
      <c r="P1580" s="267"/>
      <c r="Q1580" s="267"/>
      <c r="R1580" s="267"/>
      <c r="S1580" s="267"/>
      <c r="T1580" s="268"/>
      <c r="U1580" s="15"/>
      <c r="V1580" s="15"/>
      <c r="W1580" s="15"/>
      <c r="X1580" s="15"/>
      <c r="Y1580" s="15"/>
      <c r="Z1580" s="15"/>
      <c r="AA1580" s="15"/>
      <c r="AB1580" s="15"/>
      <c r="AC1580" s="15"/>
      <c r="AD1580" s="15"/>
      <c r="AE1580" s="15"/>
      <c r="AT1580" s="269" t="s">
        <v>170</v>
      </c>
      <c r="AU1580" s="269" t="s">
        <v>85</v>
      </c>
      <c r="AV1580" s="15" t="s">
        <v>165</v>
      </c>
      <c r="AW1580" s="15" t="s">
        <v>31</v>
      </c>
      <c r="AX1580" s="15" t="s">
        <v>83</v>
      </c>
      <c r="AY1580" s="269" t="s">
        <v>156</v>
      </c>
    </row>
    <row r="1581" s="2" customFormat="1" ht="26.4" customHeight="1">
      <c r="A1581" s="39"/>
      <c r="B1581" s="40"/>
      <c r="C1581" s="281" t="s">
        <v>1415</v>
      </c>
      <c r="D1581" s="281" t="s">
        <v>289</v>
      </c>
      <c r="E1581" s="282" t="s">
        <v>1416</v>
      </c>
      <c r="F1581" s="283" t="s">
        <v>1417</v>
      </c>
      <c r="G1581" s="284" t="s">
        <v>358</v>
      </c>
      <c r="H1581" s="285">
        <v>207.774</v>
      </c>
      <c r="I1581" s="286"/>
      <c r="J1581" s="287">
        <f>ROUND(I1581*H1581,2)</f>
        <v>0</v>
      </c>
      <c r="K1581" s="283" t="s">
        <v>1</v>
      </c>
      <c r="L1581" s="288"/>
      <c r="M1581" s="289" t="s">
        <v>1</v>
      </c>
      <c r="N1581" s="290" t="s">
        <v>40</v>
      </c>
      <c r="O1581" s="92"/>
      <c r="P1581" s="228">
        <f>O1581*H1581</f>
        <v>0</v>
      </c>
      <c r="Q1581" s="228">
        <v>0.00032000000000000003</v>
      </c>
      <c r="R1581" s="228">
        <f>Q1581*H1581</f>
        <v>0.066487680000000007</v>
      </c>
      <c r="S1581" s="228">
        <v>0</v>
      </c>
      <c r="T1581" s="229">
        <f>S1581*H1581</f>
        <v>0</v>
      </c>
      <c r="U1581" s="39"/>
      <c r="V1581" s="39"/>
      <c r="W1581" s="39"/>
      <c r="X1581" s="39"/>
      <c r="Y1581" s="39"/>
      <c r="Z1581" s="39"/>
      <c r="AA1581" s="39"/>
      <c r="AB1581" s="39"/>
      <c r="AC1581" s="39"/>
      <c r="AD1581" s="39"/>
      <c r="AE1581" s="39"/>
      <c r="AR1581" s="230" t="s">
        <v>399</v>
      </c>
      <c r="AT1581" s="230" t="s">
        <v>289</v>
      </c>
      <c r="AU1581" s="230" t="s">
        <v>85</v>
      </c>
      <c r="AY1581" s="18" t="s">
        <v>156</v>
      </c>
      <c r="BE1581" s="231">
        <f>IF(N1581="základní",J1581,0)</f>
        <v>0</v>
      </c>
      <c r="BF1581" s="231">
        <f>IF(N1581="snížená",J1581,0)</f>
        <v>0</v>
      </c>
      <c r="BG1581" s="231">
        <f>IF(N1581="zákl. přenesená",J1581,0)</f>
        <v>0</v>
      </c>
      <c r="BH1581" s="231">
        <f>IF(N1581="sníž. přenesená",J1581,0)</f>
        <v>0</v>
      </c>
      <c r="BI1581" s="231">
        <f>IF(N1581="nulová",J1581,0)</f>
        <v>0</v>
      </c>
      <c r="BJ1581" s="18" t="s">
        <v>83</v>
      </c>
      <c r="BK1581" s="231">
        <f>ROUND(I1581*H1581,2)</f>
        <v>0</v>
      </c>
      <c r="BL1581" s="18" t="s">
        <v>209</v>
      </c>
      <c r="BM1581" s="230" t="s">
        <v>1418</v>
      </c>
    </row>
    <row r="1582" s="14" customFormat="1">
      <c r="A1582" s="14"/>
      <c r="B1582" s="248"/>
      <c r="C1582" s="249"/>
      <c r="D1582" s="239" t="s">
        <v>170</v>
      </c>
      <c r="E1582" s="249"/>
      <c r="F1582" s="251" t="s">
        <v>1419</v>
      </c>
      <c r="G1582" s="249"/>
      <c r="H1582" s="252">
        <v>207.774</v>
      </c>
      <c r="I1582" s="253"/>
      <c r="J1582" s="249"/>
      <c r="K1582" s="249"/>
      <c r="L1582" s="254"/>
      <c r="M1582" s="255"/>
      <c r="N1582" s="256"/>
      <c r="O1582" s="256"/>
      <c r="P1582" s="256"/>
      <c r="Q1582" s="256"/>
      <c r="R1582" s="256"/>
      <c r="S1582" s="256"/>
      <c r="T1582" s="257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58" t="s">
        <v>170</v>
      </c>
      <c r="AU1582" s="258" t="s">
        <v>85</v>
      </c>
      <c r="AV1582" s="14" t="s">
        <v>85</v>
      </c>
      <c r="AW1582" s="14" t="s">
        <v>4</v>
      </c>
      <c r="AX1582" s="14" t="s">
        <v>83</v>
      </c>
      <c r="AY1582" s="258" t="s">
        <v>156</v>
      </c>
    </row>
    <row r="1583" s="2" customFormat="1" ht="26.4" customHeight="1">
      <c r="A1583" s="39"/>
      <c r="B1583" s="40"/>
      <c r="C1583" s="219" t="s">
        <v>1420</v>
      </c>
      <c r="D1583" s="219" t="s">
        <v>160</v>
      </c>
      <c r="E1583" s="220" t="s">
        <v>1421</v>
      </c>
      <c r="F1583" s="221" t="s">
        <v>1422</v>
      </c>
      <c r="G1583" s="222" t="s">
        <v>163</v>
      </c>
      <c r="H1583" s="223">
        <v>3.9319999999999999</v>
      </c>
      <c r="I1583" s="224"/>
      <c r="J1583" s="225">
        <f>ROUND(I1583*H1583,2)</f>
        <v>0</v>
      </c>
      <c r="K1583" s="221" t="s">
        <v>164</v>
      </c>
      <c r="L1583" s="45"/>
      <c r="M1583" s="226" t="s">
        <v>1</v>
      </c>
      <c r="N1583" s="227" t="s">
        <v>40</v>
      </c>
      <c r="O1583" s="92"/>
      <c r="P1583" s="228">
        <f>O1583*H1583</f>
        <v>0</v>
      </c>
      <c r="Q1583" s="228">
        <v>0</v>
      </c>
      <c r="R1583" s="228">
        <f>Q1583*H1583</f>
        <v>0</v>
      </c>
      <c r="S1583" s="228">
        <v>0.086900000000000005</v>
      </c>
      <c r="T1583" s="229">
        <f>S1583*H1583</f>
        <v>0.34169080000000002</v>
      </c>
      <c r="U1583" s="39"/>
      <c r="V1583" s="39"/>
      <c r="W1583" s="39"/>
      <c r="X1583" s="39"/>
      <c r="Y1583" s="39"/>
      <c r="Z1583" s="39"/>
      <c r="AA1583" s="39"/>
      <c r="AB1583" s="39"/>
      <c r="AC1583" s="39"/>
      <c r="AD1583" s="39"/>
      <c r="AE1583" s="39"/>
      <c r="AR1583" s="230" t="s">
        <v>209</v>
      </c>
      <c r="AT1583" s="230" t="s">
        <v>160</v>
      </c>
      <c r="AU1583" s="230" t="s">
        <v>85</v>
      </c>
      <c r="AY1583" s="18" t="s">
        <v>156</v>
      </c>
      <c r="BE1583" s="231">
        <f>IF(N1583="základní",J1583,0)</f>
        <v>0</v>
      </c>
      <c r="BF1583" s="231">
        <f>IF(N1583="snížená",J1583,0)</f>
        <v>0</v>
      </c>
      <c r="BG1583" s="231">
        <f>IF(N1583="zákl. přenesená",J1583,0)</f>
        <v>0</v>
      </c>
      <c r="BH1583" s="231">
        <f>IF(N1583="sníž. přenesená",J1583,0)</f>
        <v>0</v>
      </c>
      <c r="BI1583" s="231">
        <f>IF(N1583="nulová",J1583,0)</f>
        <v>0</v>
      </c>
      <c r="BJ1583" s="18" t="s">
        <v>83</v>
      </c>
      <c r="BK1583" s="231">
        <f>ROUND(I1583*H1583,2)</f>
        <v>0</v>
      </c>
      <c r="BL1583" s="18" t="s">
        <v>209</v>
      </c>
      <c r="BM1583" s="230" t="s">
        <v>1423</v>
      </c>
    </row>
    <row r="1584" s="2" customFormat="1">
      <c r="A1584" s="39"/>
      <c r="B1584" s="40"/>
      <c r="C1584" s="41"/>
      <c r="D1584" s="232" t="s">
        <v>168</v>
      </c>
      <c r="E1584" s="41"/>
      <c r="F1584" s="233" t="s">
        <v>1424</v>
      </c>
      <c r="G1584" s="41"/>
      <c r="H1584" s="41"/>
      <c r="I1584" s="234"/>
      <c r="J1584" s="41"/>
      <c r="K1584" s="41"/>
      <c r="L1584" s="45"/>
      <c r="M1584" s="235"/>
      <c r="N1584" s="236"/>
      <c r="O1584" s="92"/>
      <c r="P1584" s="92"/>
      <c r="Q1584" s="92"/>
      <c r="R1584" s="92"/>
      <c r="S1584" s="92"/>
      <c r="T1584" s="93"/>
      <c r="U1584" s="39"/>
      <c r="V1584" s="39"/>
      <c r="W1584" s="39"/>
      <c r="X1584" s="39"/>
      <c r="Y1584" s="39"/>
      <c r="Z1584" s="39"/>
      <c r="AA1584" s="39"/>
      <c r="AB1584" s="39"/>
      <c r="AC1584" s="39"/>
      <c r="AD1584" s="39"/>
      <c r="AE1584" s="39"/>
      <c r="AT1584" s="18" t="s">
        <v>168</v>
      </c>
      <c r="AU1584" s="18" t="s">
        <v>85</v>
      </c>
    </row>
    <row r="1585" s="13" customFormat="1">
      <c r="A1585" s="13"/>
      <c r="B1585" s="237"/>
      <c r="C1585" s="238"/>
      <c r="D1585" s="239" t="s">
        <v>170</v>
      </c>
      <c r="E1585" s="240" t="s">
        <v>1</v>
      </c>
      <c r="F1585" s="241" t="s">
        <v>171</v>
      </c>
      <c r="G1585" s="238"/>
      <c r="H1585" s="240" t="s">
        <v>1</v>
      </c>
      <c r="I1585" s="242"/>
      <c r="J1585" s="238"/>
      <c r="K1585" s="238"/>
      <c r="L1585" s="243"/>
      <c r="M1585" s="244"/>
      <c r="N1585" s="245"/>
      <c r="O1585" s="245"/>
      <c r="P1585" s="245"/>
      <c r="Q1585" s="245"/>
      <c r="R1585" s="245"/>
      <c r="S1585" s="245"/>
      <c r="T1585" s="246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47" t="s">
        <v>170</v>
      </c>
      <c r="AU1585" s="247" t="s">
        <v>85</v>
      </c>
      <c r="AV1585" s="13" t="s">
        <v>83</v>
      </c>
      <c r="AW1585" s="13" t="s">
        <v>31</v>
      </c>
      <c r="AX1585" s="13" t="s">
        <v>75</v>
      </c>
      <c r="AY1585" s="247" t="s">
        <v>156</v>
      </c>
    </row>
    <row r="1586" s="13" customFormat="1">
      <c r="A1586" s="13"/>
      <c r="B1586" s="237"/>
      <c r="C1586" s="238"/>
      <c r="D1586" s="239" t="s">
        <v>170</v>
      </c>
      <c r="E1586" s="240" t="s">
        <v>1</v>
      </c>
      <c r="F1586" s="241" t="s">
        <v>172</v>
      </c>
      <c r="G1586" s="238"/>
      <c r="H1586" s="240" t="s">
        <v>1</v>
      </c>
      <c r="I1586" s="242"/>
      <c r="J1586" s="238"/>
      <c r="K1586" s="238"/>
      <c r="L1586" s="243"/>
      <c r="M1586" s="244"/>
      <c r="N1586" s="245"/>
      <c r="O1586" s="245"/>
      <c r="P1586" s="245"/>
      <c r="Q1586" s="245"/>
      <c r="R1586" s="245"/>
      <c r="S1586" s="245"/>
      <c r="T1586" s="246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47" t="s">
        <v>170</v>
      </c>
      <c r="AU1586" s="247" t="s">
        <v>85</v>
      </c>
      <c r="AV1586" s="13" t="s">
        <v>83</v>
      </c>
      <c r="AW1586" s="13" t="s">
        <v>31</v>
      </c>
      <c r="AX1586" s="13" t="s">
        <v>75</v>
      </c>
      <c r="AY1586" s="247" t="s">
        <v>156</v>
      </c>
    </row>
    <row r="1587" s="13" customFormat="1">
      <c r="A1587" s="13"/>
      <c r="B1587" s="237"/>
      <c r="C1587" s="238"/>
      <c r="D1587" s="239" t="s">
        <v>170</v>
      </c>
      <c r="E1587" s="240" t="s">
        <v>1</v>
      </c>
      <c r="F1587" s="241" t="s">
        <v>173</v>
      </c>
      <c r="G1587" s="238"/>
      <c r="H1587" s="240" t="s">
        <v>1</v>
      </c>
      <c r="I1587" s="242"/>
      <c r="J1587" s="238"/>
      <c r="K1587" s="238"/>
      <c r="L1587" s="243"/>
      <c r="M1587" s="244"/>
      <c r="N1587" s="245"/>
      <c r="O1587" s="245"/>
      <c r="P1587" s="245"/>
      <c r="Q1587" s="245"/>
      <c r="R1587" s="245"/>
      <c r="S1587" s="245"/>
      <c r="T1587" s="246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47" t="s">
        <v>170</v>
      </c>
      <c r="AU1587" s="247" t="s">
        <v>85</v>
      </c>
      <c r="AV1587" s="13" t="s">
        <v>83</v>
      </c>
      <c r="AW1587" s="13" t="s">
        <v>31</v>
      </c>
      <c r="AX1587" s="13" t="s">
        <v>75</v>
      </c>
      <c r="AY1587" s="247" t="s">
        <v>156</v>
      </c>
    </row>
    <row r="1588" s="13" customFormat="1">
      <c r="A1588" s="13"/>
      <c r="B1588" s="237"/>
      <c r="C1588" s="238"/>
      <c r="D1588" s="239" t="s">
        <v>170</v>
      </c>
      <c r="E1588" s="240" t="s">
        <v>1</v>
      </c>
      <c r="F1588" s="241" t="s">
        <v>1425</v>
      </c>
      <c r="G1588" s="238"/>
      <c r="H1588" s="240" t="s">
        <v>1</v>
      </c>
      <c r="I1588" s="242"/>
      <c r="J1588" s="238"/>
      <c r="K1588" s="238"/>
      <c r="L1588" s="243"/>
      <c r="M1588" s="244"/>
      <c r="N1588" s="245"/>
      <c r="O1588" s="245"/>
      <c r="P1588" s="245"/>
      <c r="Q1588" s="245"/>
      <c r="R1588" s="245"/>
      <c r="S1588" s="245"/>
      <c r="T1588" s="246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47" t="s">
        <v>170</v>
      </c>
      <c r="AU1588" s="247" t="s">
        <v>85</v>
      </c>
      <c r="AV1588" s="13" t="s">
        <v>83</v>
      </c>
      <c r="AW1588" s="13" t="s">
        <v>31</v>
      </c>
      <c r="AX1588" s="13" t="s">
        <v>75</v>
      </c>
      <c r="AY1588" s="247" t="s">
        <v>156</v>
      </c>
    </row>
    <row r="1589" s="13" customFormat="1">
      <c r="A1589" s="13"/>
      <c r="B1589" s="237"/>
      <c r="C1589" s="238"/>
      <c r="D1589" s="239" t="s">
        <v>170</v>
      </c>
      <c r="E1589" s="240" t="s">
        <v>1</v>
      </c>
      <c r="F1589" s="241" t="s">
        <v>173</v>
      </c>
      <c r="G1589" s="238"/>
      <c r="H1589" s="240" t="s">
        <v>1</v>
      </c>
      <c r="I1589" s="242"/>
      <c r="J1589" s="238"/>
      <c r="K1589" s="238"/>
      <c r="L1589" s="243"/>
      <c r="M1589" s="244"/>
      <c r="N1589" s="245"/>
      <c r="O1589" s="245"/>
      <c r="P1589" s="245"/>
      <c r="Q1589" s="245"/>
      <c r="R1589" s="245"/>
      <c r="S1589" s="245"/>
      <c r="T1589" s="246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47" t="s">
        <v>170</v>
      </c>
      <c r="AU1589" s="247" t="s">
        <v>85</v>
      </c>
      <c r="AV1589" s="13" t="s">
        <v>83</v>
      </c>
      <c r="AW1589" s="13" t="s">
        <v>31</v>
      </c>
      <c r="AX1589" s="13" t="s">
        <v>75</v>
      </c>
      <c r="AY1589" s="247" t="s">
        <v>156</v>
      </c>
    </row>
    <row r="1590" s="13" customFormat="1">
      <c r="A1590" s="13"/>
      <c r="B1590" s="237"/>
      <c r="C1590" s="238"/>
      <c r="D1590" s="239" t="s">
        <v>170</v>
      </c>
      <c r="E1590" s="240" t="s">
        <v>1</v>
      </c>
      <c r="F1590" s="241" t="s">
        <v>832</v>
      </c>
      <c r="G1590" s="238"/>
      <c r="H1590" s="240" t="s">
        <v>1</v>
      </c>
      <c r="I1590" s="242"/>
      <c r="J1590" s="238"/>
      <c r="K1590" s="238"/>
      <c r="L1590" s="243"/>
      <c r="M1590" s="244"/>
      <c r="N1590" s="245"/>
      <c r="O1590" s="245"/>
      <c r="P1590" s="245"/>
      <c r="Q1590" s="245"/>
      <c r="R1590" s="245"/>
      <c r="S1590" s="245"/>
      <c r="T1590" s="246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T1590" s="247" t="s">
        <v>170</v>
      </c>
      <c r="AU1590" s="247" t="s">
        <v>85</v>
      </c>
      <c r="AV1590" s="13" t="s">
        <v>83</v>
      </c>
      <c r="AW1590" s="13" t="s">
        <v>31</v>
      </c>
      <c r="AX1590" s="13" t="s">
        <v>75</v>
      </c>
      <c r="AY1590" s="247" t="s">
        <v>156</v>
      </c>
    </row>
    <row r="1591" s="14" customFormat="1">
      <c r="A1591" s="14"/>
      <c r="B1591" s="248"/>
      <c r="C1591" s="249"/>
      <c r="D1591" s="239" t="s">
        <v>170</v>
      </c>
      <c r="E1591" s="250" t="s">
        <v>1</v>
      </c>
      <c r="F1591" s="251" t="s">
        <v>833</v>
      </c>
      <c r="G1591" s="249"/>
      <c r="H1591" s="252">
        <v>39.323</v>
      </c>
      <c r="I1591" s="253"/>
      <c r="J1591" s="249"/>
      <c r="K1591" s="249"/>
      <c r="L1591" s="254"/>
      <c r="M1591" s="255"/>
      <c r="N1591" s="256"/>
      <c r="O1591" s="256"/>
      <c r="P1591" s="256"/>
      <c r="Q1591" s="256"/>
      <c r="R1591" s="256"/>
      <c r="S1591" s="256"/>
      <c r="T1591" s="257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T1591" s="258" t="s">
        <v>170</v>
      </c>
      <c r="AU1591" s="258" t="s">
        <v>85</v>
      </c>
      <c r="AV1591" s="14" t="s">
        <v>85</v>
      </c>
      <c r="AW1591" s="14" t="s">
        <v>31</v>
      </c>
      <c r="AX1591" s="14" t="s">
        <v>75</v>
      </c>
      <c r="AY1591" s="258" t="s">
        <v>156</v>
      </c>
    </row>
    <row r="1592" s="14" customFormat="1">
      <c r="A1592" s="14"/>
      <c r="B1592" s="248"/>
      <c r="C1592" s="249"/>
      <c r="D1592" s="239" t="s">
        <v>170</v>
      </c>
      <c r="E1592" s="250" t="s">
        <v>1</v>
      </c>
      <c r="F1592" s="251" t="s">
        <v>834</v>
      </c>
      <c r="G1592" s="249"/>
      <c r="H1592" s="252">
        <v>39.323</v>
      </c>
      <c r="I1592" s="253"/>
      <c r="J1592" s="249"/>
      <c r="K1592" s="249"/>
      <c r="L1592" s="254"/>
      <c r="M1592" s="255"/>
      <c r="N1592" s="256"/>
      <c r="O1592" s="256"/>
      <c r="P1592" s="256"/>
      <c r="Q1592" s="256"/>
      <c r="R1592" s="256"/>
      <c r="S1592" s="256"/>
      <c r="T1592" s="257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58" t="s">
        <v>170</v>
      </c>
      <c r="AU1592" s="258" t="s">
        <v>85</v>
      </c>
      <c r="AV1592" s="14" t="s">
        <v>85</v>
      </c>
      <c r="AW1592" s="14" t="s">
        <v>31</v>
      </c>
      <c r="AX1592" s="14" t="s">
        <v>75</v>
      </c>
      <c r="AY1592" s="258" t="s">
        <v>156</v>
      </c>
    </row>
    <row r="1593" s="15" customFormat="1">
      <c r="A1593" s="15"/>
      <c r="B1593" s="259"/>
      <c r="C1593" s="260"/>
      <c r="D1593" s="239" t="s">
        <v>170</v>
      </c>
      <c r="E1593" s="261" t="s">
        <v>1</v>
      </c>
      <c r="F1593" s="262" t="s">
        <v>176</v>
      </c>
      <c r="G1593" s="260"/>
      <c r="H1593" s="263">
        <v>78.646000000000001</v>
      </c>
      <c r="I1593" s="264"/>
      <c r="J1593" s="260"/>
      <c r="K1593" s="260"/>
      <c r="L1593" s="265"/>
      <c r="M1593" s="266"/>
      <c r="N1593" s="267"/>
      <c r="O1593" s="267"/>
      <c r="P1593" s="267"/>
      <c r="Q1593" s="267"/>
      <c r="R1593" s="267"/>
      <c r="S1593" s="267"/>
      <c r="T1593" s="268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T1593" s="269" t="s">
        <v>170</v>
      </c>
      <c r="AU1593" s="269" t="s">
        <v>85</v>
      </c>
      <c r="AV1593" s="15" t="s">
        <v>165</v>
      </c>
      <c r="AW1593" s="15" t="s">
        <v>31</v>
      </c>
      <c r="AX1593" s="15" t="s">
        <v>83</v>
      </c>
      <c r="AY1593" s="269" t="s">
        <v>156</v>
      </c>
    </row>
    <row r="1594" s="14" customFormat="1">
      <c r="A1594" s="14"/>
      <c r="B1594" s="248"/>
      <c r="C1594" s="249"/>
      <c r="D1594" s="239" t="s">
        <v>170</v>
      </c>
      <c r="E1594" s="249"/>
      <c r="F1594" s="251" t="s">
        <v>1426</v>
      </c>
      <c r="G1594" s="249"/>
      <c r="H1594" s="252">
        <v>3.9319999999999999</v>
      </c>
      <c r="I1594" s="253"/>
      <c r="J1594" s="249"/>
      <c r="K1594" s="249"/>
      <c r="L1594" s="254"/>
      <c r="M1594" s="255"/>
      <c r="N1594" s="256"/>
      <c r="O1594" s="256"/>
      <c r="P1594" s="256"/>
      <c r="Q1594" s="256"/>
      <c r="R1594" s="256"/>
      <c r="S1594" s="256"/>
      <c r="T1594" s="257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58" t="s">
        <v>170</v>
      </c>
      <c r="AU1594" s="258" t="s">
        <v>85</v>
      </c>
      <c r="AV1594" s="14" t="s">
        <v>85</v>
      </c>
      <c r="AW1594" s="14" t="s">
        <v>4</v>
      </c>
      <c r="AX1594" s="14" t="s">
        <v>83</v>
      </c>
      <c r="AY1594" s="258" t="s">
        <v>156</v>
      </c>
    </row>
    <row r="1595" s="2" customFormat="1" ht="40.8" customHeight="1">
      <c r="A1595" s="39"/>
      <c r="B1595" s="40"/>
      <c r="C1595" s="219" t="s">
        <v>1427</v>
      </c>
      <c r="D1595" s="219" t="s">
        <v>160</v>
      </c>
      <c r="E1595" s="220" t="s">
        <v>1428</v>
      </c>
      <c r="F1595" s="221" t="s">
        <v>1429</v>
      </c>
      <c r="G1595" s="222" t="s">
        <v>163</v>
      </c>
      <c r="H1595" s="223">
        <v>3.9319999999999999</v>
      </c>
      <c r="I1595" s="224"/>
      <c r="J1595" s="225">
        <f>ROUND(I1595*H1595,2)</f>
        <v>0</v>
      </c>
      <c r="K1595" s="221" t="s">
        <v>164</v>
      </c>
      <c r="L1595" s="45"/>
      <c r="M1595" s="226" t="s">
        <v>1</v>
      </c>
      <c r="N1595" s="227" t="s">
        <v>40</v>
      </c>
      <c r="O1595" s="92"/>
      <c r="P1595" s="228">
        <f>O1595*H1595</f>
        <v>0</v>
      </c>
      <c r="Q1595" s="228">
        <v>0.0050000000000000001</v>
      </c>
      <c r="R1595" s="228">
        <f>Q1595*H1595</f>
        <v>0.01966</v>
      </c>
      <c r="S1595" s="228">
        <v>0</v>
      </c>
      <c r="T1595" s="229">
        <f>S1595*H1595</f>
        <v>0</v>
      </c>
      <c r="U1595" s="39"/>
      <c r="V1595" s="39"/>
      <c r="W1595" s="39"/>
      <c r="X1595" s="39"/>
      <c r="Y1595" s="39"/>
      <c r="Z1595" s="39"/>
      <c r="AA1595" s="39"/>
      <c r="AB1595" s="39"/>
      <c r="AC1595" s="39"/>
      <c r="AD1595" s="39"/>
      <c r="AE1595" s="39"/>
      <c r="AR1595" s="230" t="s">
        <v>209</v>
      </c>
      <c r="AT1595" s="230" t="s">
        <v>160</v>
      </c>
      <c r="AU1595" s="230" t="s">
        <v>85</v>
      </c>
      <c r="AY1595" s="18" t="s">
        <v>156</v>
      </c>
      <c r="BE1595" s="231">
        <f>IF(N1595="základní",J1595,0)</f>
        <v>0</v>
      </c>
      <c r="BF1595" s="231">
        <f>IF(N1595="snížená",J1595,0)</f>
        <v>0</v>
      </c>
      <c r="BG1595" s="231">
        <f>IF(N1595="zákl. přenesená",J1595,0)</f>
        <v>0</v>
      </c>
      <c r="BH1595" s="231">
        <f>IF(N1595="sníž. přenesená",J1595,0)</f>
        <v>0</v>
      </c>
      <c r="BI1595" s="231">
        <f>IF(N1595="nulová",J1595,0)</f>
        <v>0</v>
      </c>
      <c r="BJ1595" s="18" t="s">
        <v>83</v>
      </c>
      <c r="BK1595" s="231">
        <f>ROUND(I1595*H1595,2)</f>
        <v>0</v>
      </c>
      <c r="BL1595" s="18" t="s">
        <v>209</v>
      </c>
      <c r="BM1595" s="230" t="s">
        <v>1430</v>
      </c>
    </row>
    <row r="1596" s="2" customFormat="1">
      <c r="A1596" s="39"/>
      <c r="B1596" s="40"/>
      <c r="C1596" s="41"/>
      <c r="D1596" s="232" t="s">
        <v>168</v>
      </c>
      <c r="E1596" s="41"/>
      <c r="F1596" s="233" t="s">
        <v>1431</v>
      </c>
      <c r="G1596" s="41"/>
      <c r="H1596" s="41"/>
      <c r="I1596" s="234"/>
      <c r="J1596" s="41"/>
      <c r="K1596" s="41"/>
      <c r="L1596" s="45"/>
      <c r="M1596" s="235"/>
      <c r="N1596" s="236"/>
      <c r="O1596" s="92"/>
      <c r="P1596" s="92"/>
      <c r="Q1596" s="92"/>
      <c r="R1596" s="92"/>
      <c r="S1596" s="92"/>
      <c r="T1596" s="93"/>
      <c r="U1596" s="39"/>
      <c r="V1596" s="39"/>
      <c r="W1596" s="39"/>
      <c r="X1596" s="39"/>
      <c r="Y1596" s="39"/>
      <c r="Z1596" s="39"/>
      <c r="AA1596" s="39"/>
      <c r="AB1596" s="39"/>
      <c r="AC1596" s="39"/>
      <c r="AD1596" s="39"/>
      <c r="AE1596" s="39"/>
      <c r="AT1596" s="18" t="s">
        <v>168</v>
      </c>
      <c r="AU1596" s="18" t="s">
        <v>85</v>
      </c>
    </row>
    <row r="1597" s="13" customFormat="1">
      <c r="A1597" s="13"/>
      <c r="B1597" s="237"/>
      <c r="C1597" s="238"/>
      <c r="D1597" s="239" t="s">
        <v>170</v>
      </c>
      <c r="E1597" s="240" t="s">
        <v>1</v>
      </c>
      <c r="F1597" s="241" t="s">
        <v>171</v>
      </c>
      <c r="G1597" s="238"/>
      <c r="H1597" s="240" t="s">
        <v>1</v>
      </c>
      <c r="I1597" s="242"/>
      <c r="J1597" s="238"/>
      <c r="K1597" s="238"/>
      <c r="L1597" s="243"/>
      <c r="M1597" s="244"/>
      <c r="N1597" s="245"/>
      <c r="O1597" s="245"/>
      <c r="P1597" s="245"/>
      <c r="Q1597" s="245"/>
      <c r="R1597" s="245"/>
      <c r="S1597" s="245"/>
      <c r="T1597" s="246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47" t="s">
        <v>170</v>
      </c>
      <c r="AU1597" s="247" t="s">
        <v>85</v>
      </c>
      <c r="AV1597" s="13" t="s">
        <v>83</v>
      </c>
      <c r="AW1597" s="13" t="s">
        <v>31</v>
      </c>
      <c r="AX1597" s="13" t="s">
        <v>75</v>
      </c>
      <c r="AY1597" s="247" t="s">
        <v>156</v>
      </c>
    </row>
    <row r="1598" s="13" customFormat="1">
      <c r="A1598" s="13"/>
      <c r="B1598" s="237"/>
      <c r="C1598" s="238"/>
      <c r="D1598" s="239" t="s">
        <v>170</v>
      </c>
      <c r="E1598" s="240" t="s">
        <v>1</v>
      </c>
      <c r="F1598" s="241" t="s">
        <v>172</v>
      </c>
      <c r="G1598" s="238"/>
      <c r="H1598" s="240" t="s">
        <v>1</v>
      </c>
      <c r="I1598" s="242"/>
      <c r="J1598" s="238"/>
      <c r="K1598" s="238"/>
      <c r="L1598" s="243"/>
      <c r="M1598" s="244"/>
      <c r="N1598" s="245"/>
      <c r="O1598" s="245"/>
      <c r="P1598" s="245"/>
      <c r="Q1598" s="245"/>
      <c r="R1598" s="245"/>
      <c r="S1598" s="245"/>
      <c r="T1598" s="246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247" t="s">
        <v>170</v>
      </c>
      <c r="AU1598" s="247" t="s">
        <v>85</v>
      </c>
      <c r="AV1598" s="13" t="s">
        <v>83</v>
      </c>
      <c r="AW1598" s="13" t="s">
        <v>31</v>
      </c>
      <c r="AX1598" s="13" t="s">
        <v>75</v>
      </c>
      <c r="AY1598" s="247" t="s">
        <v>156</v>
      </c>
    </row>
    <row r="1599" s="13" customFormat="1">
      <c r="A1599" s="13"/>
      <c r="B1599" s="237"/>
      <c r="C1599" s="238"/>
      <c r="D1599" s="239" t="s">
        <v>170</v>
      </c>
      <c r="E1599" s="240" t="s">
        <v>1</v>
      </c>
      <c r="F1599" s="241" t="s">
        <v>173</v>
      </c>
      <c r="G1599" s="238"/>
      <c r="H1599" s="240" t="s">
        <v>1</v>
      </c>
      <c r="I1599" s="242"/>
      <c r="J1599" s="238"/>
      <c r="K1599" s="238"/>
      <c r="L1599" s="243"/>
      <c r="M1599" s="244"/>
      <c r="N1599" s="245"/>
      <c r="O1599" s="245"/>
      <c r="P1599" s="245"/>
      <c r="Q1599" s="245"/>
      <c r="R1599" s="245"/>
      <c r="S1599" s="245"/>
      <c r="T1599" s="246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47" t="s">
        <v>170</v>
      </c>
      <c r="AU1599" s="247" t="s">
        <v>85</v>
      </c>
      <c r="AV1599" s="13" t="s">
        <v>83</v>
      </c>
      <c r="AW1599" s="13" t="s">
        <v>31</v>
      </c>
      <c r="AX1599" s="13" t="s">
        <v>75</v>
      </c>
      <c r="AY1599" s="247" t="s">
        <v>156</v>
      </c>
    </row>
    <row r="1600" s="13" customFormat="1">
      <c r="A1600" s="13"/>
      <c r="B1600" s="237"/>
      <c r="C1600" s="238"/>
      <c r="D1600" s="239" t="s">
        <v>170</v>
      </c>
      <c r="E1600" s="240" t="s">
        <v>1</v>
      </c>
      <c r="F1600" s="241" t="s">
        <v>1425</v>
      </c>
      <c r="G1600" s="238"/>
      <c r="H1600" s="240" t="s">
        <v>1</v>
      </c>
      <c r="I1600" s="242"/>
      <c r="J1600" s="238"/>
      <c r="K1600" s="238"/>
      <c r="L1600" s="243"/>
      <c r="M1600" s="244"/>
      <c r="N1600" s="245"/>
      <c r="O1600" s="245"/>
      <c r="P1600" s="245"/>
      <c r="Q1600" s="245"/>
      <c r="R1600" s="245"/>
      <c r="S1600" s="245"/>
      <c r="T1600" s="246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247" t="s">
        <v>170</v>
      </c>
      <c r="AU1600" s="247" t="s">
        <v>85</v>
      </c>
      <c r="AV1600" s="13" t="s">
        <v>83</v>
      </c>
      <c r="AW1600" s="13" t="s">
        <v>31</v>
      </c>
      <c r="AX1600" s="13" t="s">
        <v>75</v>
      </c>
      <c r="AY1600" s="247" t="s">
        <v>156</v>
      </c>
    </row>
    <row r="1601" s="13" customFormat="1">
      <c r="A1601" s="13"/>
      <c r="B1601" s="237"/>
      <c r="C1601" s="238"/>
      <c r="D1601" s="239" t="s">
        <v>170</v>
      </c>
      <c r="E1601" s="240" t="s">
        <v>1</v>
      </c>
      <c r="F1601" s="241" t="s">
        <v>173</v>
      </c>
      <c r="G1601" s="238"/>
      <c r="H1601" s="240" t="s">
        <v>1</v>
      </c>
      <c r="I1601" s="242"/>
      <c r="J1601" s="238"/>
      <c r="K1601" s="238"/>
      <c r="L1601" s="243"/>
      <c r="M1601" s="244"/>
      <c r="N1601" s="245"/>
      <c r="O1601" s="245"/>
      <c r="P1601" s="245"/>
      <c r="Q1601" s="245"/>
      <c r="R1601" s="245"/>
      <c r="S1601" s="245"/>
      <c r="T1601" s="246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47" t="s">
        <v>170</v>
      </c>
      <c r="AU1601" s="247" t="s">
        <v>85</v>
      </c>
      <c r="AV1601" s="13" t="s">
        <v>83</v>
      </c>
      <c r="AW1601" s="13" t="s">
        <v>31</v>
      </c>
      <c r="AX1601" s="13" t="s">
        <v>75</v>
      </c>
      <c r="AY1601" s="247" t="s">
        <v>156</v>
      </c>
    </row>
    <row r="1602" s="13" customFormat="1">
      <c r="A1602" s="13"/>
      <c r="B1602" s="237"/>
      <c r="C1602" s="238"/>
      <c r="D1602" s="239" t="s">
        <v>170</v>
      </c>
      <c r="E1602" s="240" t="s">
        <v>1</v>
      </c>
      <c r="F1602" s="241" t="s">
        <v>832</v>
      </c>
      <c r="G1602" s="238"/>
      <c r="H1602" s="240" t="s">
        <v>1</v>
      </c>
      <c r="I1602" s="242"/>
      <c r="J1602" s="238"/>
      <c r="K1602" s="238"/>
      <c r="L1602" s="243"/>
      <c r="M1602" s="244"/>
      <c r="N1602" s="245"/>
      <c r="O1602" s="245"/>
      <c r="P1602" s="245"/>
      <c r="Q1602" s="245"/>
      <c r="R1602" s="245"/>
      <c r="S1602" s="245"/>
      <c r="T1602" s="246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47" t="s">
        <v>170</v>
      </c>
      <c r="AU1602" s="247" t="s">
        <v>85</v>
      </c>
      <c r="AV1602" s="13" t="s">
        <v>83</v>
      </c>
      <c r="AW1602" s="13" t="s">
        <v>31</v>
      </c>
      <c r="AX1602" s="13" t="s">
        <v>75</v>
      </c>
      <c r="AY1602" s="247" t="s">
        <v>156</v>
      </c>
    </row>
    <row r="1603" s="14" customFormat="1">
      <c r="A1603" s="14"/>
      <c r="B1603" s="248"/>
      <c r="C1603" s="249"/>
      <c r="D1603" s="239" t="s">
        <v>170</v>
      </c>
      <c r="E1603" s="250" t="s">
        <v>1</v>
      </c>
      <c r="F1603" s="251" t="s">
        <v>833</v>
      </c>
      <c r="G1603" s="249"/>
      <c r="H1603" s="252">
        <v>39.323</v>
      </c>
      <c r="I1603" s="253"/>
      <c r="J1603" s="249"/>
      <c r="K1603" s="249"/>
      <c r="L1603" s="254"/>
      <c r="M1603" s="255"/>
      <c r="N1603" s="256"/>
      <c r="O1603" s="256"/>
      <c r="P1603" s="256"/>
      <c r="Q1603" s="256"/>
      <c r="R1603" s="256"/>
      <c r="S1603" s="256"/>
      <c r="T1603" s="257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58" t="s">
        <v>170</v>
      </c>
      <c r="AU1603" s="258" t="s">
        <v>85</v>
      </c>
      <c r="AV1603" s="14" t="s">
        <v>85</v>
      </c>
      <c r="AW1603" s="14" t="s">
        <v>31</v>
      </c>
      <c r="AX1603" s="14" t="s">
        <v>75</v>
      </c>
      <c r="AY1603" s="258" t="s">
        <v>156</v>
      </c>
    </row>
    <row r="1604" s="14" customFormat="1">
      <c r="A1604" s="14"/>
      <c r="B1604" s="248"/>
      <c r="C1604" s="249"/>
      <c r="D1604" s="239" t="s">
        <v>170</v>
      </c>
      <c r="E1604" s="250" t="s">
        <v>1</v>
      </c>
      <c r="F1604" s="251" t="s">
        <v>834</v>
      </c>
      <c r="G1604" s="249"/>
      <c r="H1604" s="252">
        <v>39.323</v>
      </c>
      <c r="I1604" s="253"/>
      <c r="J1604" s="249"/>
      <c r="K1604" s="249"/>
      <c r="L1604" s="254"/>
      <c r="M1604" s="255"/>
      <c r="N1604" s="256"/>
      <c r="O1604" s="256"/>
      <c r="P1604" s="256"/>
      <c r="Q1604" s="256"/>
      <c r="R1604" s="256"/>
      <c r="S1604" s="256"/>
      <c r="T1604" s="257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58" t="s">
        <v>170</v>
      </c>
      <c r="AU1604" s="258" t="s">
        <v>85</v>
      </c>
      <c r="AV1604" s="14" t="s">
        <v>85</v>
      </c>
      <c r="AW1604" s="14" t="s">
        <v>31</v>
      </c>
      <c r="AX1604" s="14" t="s">
        <v>75</v>
      </c>
      <c r="AY1604" s="258" t="s">
        <v>156</v>
      </c>
    </row>
    <row r="1605" s="15" customFormat="1">
      <c r="A1605" s="15"/>
      <c r="B1605" s="259"/>
      <c r="C1605" s="260"/>
      <c r="D1605" s="239" t="s">
        <v>170</v>
      </c>
      <c r="E1605" s="261" t="s">
        <v>1</v>
      </c>
      <c r="F1605" s="262" t="s">
        <v>176</v>
      </c>
      <c r="G1605" s="260"/>
      <c r="H1605" s="263">
        <v>78.646000000000001</v>
      </c>
      <c r="I1605" s="264"/>
      <c r="J1605" s="260"/>
      <c r="K1605" s="260"/>
      <c r="L1605" s="265"/>
      <c r="M1605" s="266"/>
      <c r="N1605" s="267"/>
      <c r="O1605" s="267"/>
      <c r="P1605" s="267"/>
      <c r="Q1605" s="267"/>
      <c r="R1605" s="267"/>
      <c r="S1605" s="267"/>
      <c r="T1605" s="268"/>
      <c r="U1605" s="15"/>
      <c r="V1605" s="15"/>
      <c r="W1605" s="15"/>
      <c r="X1605" s="15"/>
      <c r="Y1605" s="15"/>
      <c r="Z1605" s="15"/>
      <c r="AA1605" s="15"/>
      <c r="AB1605" s="15"/>
      <c r="AC1605" s="15"/>
      <c r="AD1605" s="15"/>
      <c r="AE1605" s="15"/>
      <c r="AT1605" s="269" t="s">
        <v>170</v>
      </c>
      <c r="AU1605" s="269" t="s">
        <v>85</v>
      </c>
      <c r="AV1605" s="15" t="s">
        <v>165</v>
      </c>
      <c r="AW1605" s="15" t="s">
        <v>31</v>
      </c>
      <c r="AX1605" s="15" t="s">
        <v>83</v>
      </c>
      <c r="AY1605" s="269" t="s">
        <v>156</v>
      </c>
    </row>
    <row r="1606" s="14" customFormat="1">
      <c r="A1606" s="14"/>
      <c r="B1606" s="248"/>
      <c r="C1606" s="249"/>
      <c r="D1606" s="239" t="s">
        <v>170</v>
      </c>
      <c r="E1606" s="249"/>
      <c r="F1606" s="251" t="s">
        <v>1426</v>
      </c>
      <c r="G1606" s="249"/>
      <c r="H1606" s="252">
        <v>3.9319999999999999</v>
      </c>
      <c r="I1606" s="253"/>
      <c r="J1606" s="249"/>
      <c r="K1606" s="249"/>
      <c r="L1606" s="254"/>
      <c r="M1606" s="255"/>
      <c r="N1606" s="256"/>
      <c r="O1606" s="256"/>
      <c r="P1606" s="256"/>
      <c r="Q1606" s="256"/>
      <c r="R1606" s="256"/>
      <c r="S1606" s="256"/>
      <c r="T1606" s="257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T1606" s="258" t="s">
        <v>170</v>
      </c>
      <c r="AU1606" s="258" t="s">
        <v>85</v>
      </c>
      <c r="AV1606" s="14" t="s">
        <v>85</v>
      </c>
      <c r="AW1606" s="14" t="s">
        <v>4</v>
      </c>
      <c r="AX1606" s="14" t="s">
        <v>83</v>
      </c>
      <c r="AY1606" s="258" t="s">
        <v>156</v>
      </c>
    </row>
    <row r="1607" s="2" customFormat="1" ht="26.4" customHeight="1">
      <c r="A1607" s="39"/>
      <c r="B1607" s="40"/>
      <c r="C1607" s="281" t="s">
        <v>1432</v>
      </c>
      <c r="D1607" s="281" t="s">
        <v>289</v>
      </c>
      <c r="E1607" s="282" t="s">
        <v>1433</v>
      </c>
      <c r="F1607" s="283" t="s">
        <v>1434</v>
      </c>
      <c r="G1607" s="284" t="s">
        <v>712</v>
      </c>
      <c r="H1607" s="285">
        <v>255.59999999999999</v>
      </c>
      <c r="I1607" s="286"/>
      <c r="J1607" s="287">
        <f>ROUND(I1607*H1607,2)</f>
        <v>0</v>
      </c>
      <c r="K1607" s="283" t="s">
        <v>164</v>
      </c>
      <c r="L1607" s="288"/>
      <c r="M1607" s="289" t="s">
        <v>1</v>
      </c>
      <c r="N1607" s="290" t="s">
        <v>40</v>
      </c>
      <c r="O1607" s="92"/>
      <c r="P1607" s="228">
        <f>O1607*H1607</f>
        <v>0</v>
      </c>
      <c r="Q1607" s="228">
        <v>0.00050000000000000001</v>
      </c>
      <c r="R1607" s="228">
        <f>Q1607*H1607</f>
        <v>0.1278</v>
      </c>
      <c r="S1607" s="228">
        <v>0</v>
      </c>
      <c r="T1607" s="229">
        <f>S1607*H1607</f>
        <v>0</v>
      </c>
      <c r="U1607" s="39"/>
      <c r="V1607" s="39"/>
      <c r="W1607" s="39"/>
      <c r="X1607" s="39"/>
      <c r="Y1607" s="39"/>
      <c r="Z1607" s="39"/>
      <c r="AA1607" s="39"/>
      <c r="AB1607" s="39"/>
      <c r="AC1607" s="39"/>
      <c r="AD1607" s="39"/>
      <c r="AE1607" s="39"/>
      <c r="AR1607" s="230" t="s">
        <v>399</v>
      </c>
      <c r="AT1607" s="230" t="s">
        <v>289</v>
      </c>
      <c r="AU1607" s="230" t="s">
        <v>85</v>
      </c>
      <c r="AY1607" s="18" t="s">
        <v>156</v>
      </c>
      <c r="BE1607" s="231">
        <f>IF(N1607="základní",J1607,0)</f>
        <v>0</v>
      </c>
      <c r="BF1607" s="231">
        <f>IF(N1607="snížená",J1607,0)</f>
        <v>0</v>
      </c>
      <c r="BG1607" s="231">
        <f>IF(N1607="zákl. přenesená",J1607,0)</f>
        <v>0</v>
      </c>
      <c r="BH1607" s="231">
        <f>IF(N1607="sníž. přenesená",J1607,0)</f>
        <v>0</v>
      </c>
      <c r="BI1607" s="231">
        <f>IF(N1607="nulová",J1607,0)</f>
        <v>0</v>
      </c>
      <c r="BJ1607" s="18" t="s">
        <v>83</v>
      </c>
      <c r="BK1607" s="231">
        <f>ROUND(I1607*H1607,2)</f>
        <v>0</v>
      </c>
      <c r="BL1607" s="18" t="s">
        <v>209</v>
      </c>
      <c r="BM1607" s="230" t="s">
        <v>1435</v>
      </c>
    </row>
    <row r="1608" s="14" customFormat="1">
      <c r="A1608" s="14"/>
      <c r="B1608" s="248"/>
      <c r="C1608" s="249"/>
      <c r="D1608" s="239" t="s">
        <v>170</v>
      </c>
      <c r="E1608" s="249"/>
      <c r="F1608" s="251" t="s">
        <v>1436</v>
      </c>
      <c r="G1608" s="249"/>
      <c r="H1608" s="252">
        <v>255.59999999999999</v>
      </c>
      <c r="I1608" s="253"/>
      <c r="J1608" s="249"/>
      <c r="K1608" s="249"/>
      <c r="L1608" s="254"/>
      <c r="M1608" s="255"/>
      <c r="N1608" s="256"/>
      <c r="O1608" s="256"/>
      <c r="P1608" s="256"/>
      <c r="Q1608" s="256"/>
      <c r="R1608" s="256"/>
      <c r="S1608" s="256"/>
      <c r="T1608" s="257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58" t="s">
        <v>170</v>
      </c>
      <c r="AU1608" s="258" t="s">
        <v>85</v>
      </c>
      <c r="AV1608" s="14" t="s">
        <v>85</v>
      </c>
      <c r="AW1608" s="14" t="s">
        <v>4</v>
      </c>
      <c r="AX1608" s="14" t="s">
        <v>83</v>
      </c>
      <c r="AY1608" s="258" t="s">
        <v>156</v>
      </c>
    </row>
    <row r="1609" s="2" customFormat="1" ht="36" customHeight="1">
      <c r="A1609" s="39"/>
      <c r="B1609" s="40"/>
      <c r="C1609" s="219" t="s">
        <v>1437</v>
      </c>
      <c r="D1609" s="219" t="s">
        <v>160</v>
      </c>
      <c r="E1609" s="220" t="s">
        <v>1438</v>
      </c>
      <c r="F1609" s="221" t="s">
        <v>1439</v>
      </c>
      <c r="G1609" s="222" t="s">
        <v>163</v>
      </c>
      <c r="H1609" s="223">
        <v>3.9319999999999999</v>
      </c>
      <c r="I1609" s="224"/>
      <c r="J1609" s="225">
        <f>ROUND(I1609*H1609,2)</f>
        <v>0</v>
      </c>
      <c r="K1609" s="221" t="s">
        <v>164</v>
      </c>
      <c r="L1609" s="45"/>
      <c r="M1609" s="226" t="s">
        <v>1</v>
      </c>
      <c r="N1609" s="227" t="s">
        <v>40</v>
      </c>
      <c r="O1609" s="92"/>
      <c r="P1609" s="228">
        <f>O1609*H1609</f>
        <v>0</v>
      </c>
      <c r="Q1609" s="228">
        <v>0</v>
      </c>
      <c r="R1609" s="228">
        <f>Q1609*H1609</f>
        <v>0</v>
      </c>
      <c r="S1609" s="228">
        <v>0</v>
      </c>
      <c r="T1609" s="229">
        <f>S1609*H1609</f>
        <v>0</v>
      </c>
      <c r="U1609" s="39"/>
      <c r="V1609" s="39"/>
      <c r="W1609" s="39"/>
      <c r="X1609" s="39"/>
      <c r="Y1609" s="39"/>
      <c r="Z1609" s="39"/>
      <c r="AA1609" s="39"/>
      <c r="AB1609" s="39"/>
      <c r="AC1609" s="39"/>
      <c r="AD1609" s="39"/>
      <c r="AE1609" s="39"/>
      <c r="AR1609" s="230" t="s">
        <v>209</v>
      </c>
      <c r="AT1609" s="230" t="s">
        <v>160</v>
      </c>
      <c r="AU1609" s="230" t="s">
        <v>85</v>
      </c>
      <c r="AY1609" s="18" t="s">
        <v>156</v>
      </c>
      <c r="BE1609" s="231">
        <f>IF(N1609="základní",J1609,0)</f>
        <v>0</v>
      </c>
      <c r="BF1609" s="231">
        <f>IF(N1609="snížená",J1609,0)</f>
        <v>0</v>
      </c>
      <c r="BG1609" s="231">
        <f>IF(N1609="zákl. přenesená",J1609,0)</f>
        <v>0</v>
      </c>
      <c r="BH1609" s="231">
        <f>IF(N1609="sníž. přenesená",J1609,0)</f>
        <v>0</v>
      </c>
      <c r="BI1609" s="231">
        <f>IF(N1609="nulová",J1609,0)</f>
        <v>0</v>
      </c>
      <c r="BJ1609" s="18" t="s">
        <v>83</v>
      </c>
      <c r="BK1609" s="231">
        <f>ROUND(I1609*H1609,2)</f>
        <v>0</v>
      </c>
      <c r="BL1609" s="18" t="s">
        <v>209</v>
      </c>
      <c r="BM1609" s="230" t="s">
        <v>1440</v>
      </c>
    </row>
    <row r="1610" s="2" customFormat="1">
      <c r="A1610" s="39"/>
      <c r="B1610" s="40"/>
      <c r="C1610" s="41"/>
      <c r="D1610" s="232" t="s">
        <v>168</v>
      </c>
      <c r="E1610" s="41"/>
      <c r="F1610" s="233" t="s">
        <v>1441</v>
      </c>
      <c r="G1610" s="41"/>
      <c r="H1610" s="41"/>
      <c r="I1610" s="234"/>
      <c r="J1610" s="41"/>
      <c r="K1610" s="41"/>
      <c r="L1610" s="45"/>
      <c r="M1610" s="235"/>
      <c r="N1610" s="236"/>
      <c r="O1610" s="92"/>
      <c r="P1610" s="92"/>
      <c r="Q1610" s="92"/>
      <c r="R1610" s="92"/>
      <c r="S1610" s="92"/>
      <c r="T1610" s="93"/>
      <c r="U1610" s="39"/>
      <c r="V1610" s="39"/>
      <c r="W1610" s="39"/>
      <c r="X1610" s="39"/>
      <c r="Y1610" s="39"/>
      <c r="Z1610" s="39"/>
      <c r="AA1610" s="39"/>
      <c r="AB1610" s="39"/>
      <c r="AC1610" s="39"/>
      <c r="AD1610" s="39"/>
      <c r="AE1610" s="39"/>
      <c r="AT1610" s="18" t="s">
        <v>168</v>
      </c>
      <c r="AU1610" s="18" t="s">
        <v>85</v>
      </c>
    </row>
    <row r="1611" s="2" customFormat="1" ht="26.4" customHeight="1">
      <c r="A1611" s="39"/>
      <c r="B1611" s="40"/>
      <c r="C1611" s="219" t="s">
        <v>1442</v>
      </c>
      <c r="D1611" s="219" t="s">
        <v>160</v>
      </c>
      <c r="E1611" s="220" t="s">
        <v>1443</v>
      </c>
      <c r="F1611" s="221" t="s">
        <v>1444</v>
      </c>
      <c r="G1611" s="222" t="s">
        <v>259</v>
      </c>
      <c r="H1611" s="223">
        <v>0.27300000000000002</v>
      </c>
      <c r="I1611" s="224"/>
      <c r="J1611" s="225">
        <f>ROUND(I1611*H1611,2)</f>
        <v>0</v>
      </c>
      <c r="K1611" s="221" t="s">
        <v>164</v>
      </c>
      <c r="L1611" s="45"/>
      <c r="M1611" s="226" t="s">
        <v>1</v>
      </c>
      <c r="N1611" s="227" t="s">
        <v>40</v>
      </c>
      <c r="O1611" s="92"/>
      <c r="P1611" s="228">
        <f>O1611*H1611</f>
        <v>0</v>
      </c>
      <c r="Q1611" s="228">
        <v>0</v>
      </c>
      <c r="R1611" s="228">
        <f>Q1611*H1611</f>
        <v>0</v>
      </c>
      <c r="S1611" s="228">
        <v>0</v>
      </c>
      <c r="T1611" s="229">
        <f>S1611*H1611</f>
        <v>0</v>
      </c>
      <c r="U1611" s="39"/>
      <c r="V1611" s="39"/>
      <c r="W1611" s="39"/>
      <c r="X1611" s="39"/>
      <c r="Y1611" s="39"/>
      <c r="Z1611" s="39"/>
      <c r="AA1611" s="39"/>
      <c r="AB1611" s="39"/>
      <c r="AC1611" s="39"/>
      <c r="AD1611" s="39"/>
      <c r="AE1611" s="39"/>
      <c r="AR1611" s="230" t="s">
        <v>209</v>
      </c>
      <c r="AT1611" s="230" t="s">
        <v>160</v>
      </c>
      <c r="AU1611" s="230" t="s">
        <v>85</v>
      </c>
      <c r="AY1611" s="18" t="s">
        <v>156</v>
      </c>
      <c r="BE1611" s="231">
        <f>IF(N1611="základní",J1611,0)</f>
        <v>0</v>
      </c>
      <c r="BF1611" s="231">
        <f>IF(N1611="snížená",J1611,0)</f>
        <v>0</v>
      </c>
      <c r="BG1611" s="231">
        <f>IF(N1611="zákl. přenesená",J1611,0)</f>
        <v>0</v>
      </c>
      <c r="BH1611" s="231">
        <f>IF(N1611="sníž. přenesená",J1611,0)</f>
        <v>0</v>
      </c>
      <c r="BI1611" s="231">
        <f>IF(N1611="nulová",J1611,0)</f>
        <v>0</v>
      </c>
      <c r="BJ1611" s="18" t="s">
        <v>83</v>
      </c>
      <c r="BK1611" s="231">
        <f>ROUND(I1611*H1611,2)</f>
        <v>0</v>
      </c>
      <c r="BL1611" s="18" t="s">
        <v>209</v>
      </c>
      <c r="BM1611" s="230" t="s">
        <v>1445</v>
      </c>
    </row>
    <row r="1612" s="2" customFormat="1">
      <c r="A1612" s="39"/>
      <c r="B1612" s="40"/>
      <c r="C1612" s="41"/>
      <c r="D1612" s="232" t="s">
        <v>168</v>
      </c>
      <c r="E1612" s="41"/>
      <c r="F1612" s="233" t="s">
        <v>1446</v>
      </c>
      <c r="G1612" s="41"/>
      <c r="H1612" s="41"/>
      <c r="I1612" s="234"/>
      <c r="J1612" s="41"/>
      <c r="K1612" s="41"/>
      <c r="L1612" s="45"/>
      <c r="M1612" s="235"/>
      <c r="N1612" s="236"/>
      <c r="O1612" s="92"/>
      <c r="P1612" s="92"/>
      <c r="Q1612" s="92"/>
      <c r="R1612" s="92"/>
      <c r="S1612" s="92"/>
      <c r="T1612" s="93"/>
      <c r="U1612" s="39"/>
      <c r="V1612" s="39"/>
      <c r="W1612" s="39"/>
      <c r="X1612" s="39"/>
      <c r="Y1612" s="39"/>
      <c r="Z1612" s="39"/>
      <c r="AA1612" s="39"/>
      <c r="AB1612" s="39"/>
      <c r="AC1612" s="39"/>
      <c r="AD1612" s="39"/>
      <c r="AE1612" s="39"/>
      <c r="AT1612" s="18" t="s">
        <v>168</v>
      </c>
      <c r="AU1612" s="18" t="s">
        <v>85</v>
      </c>
    </row>
    <row r="1613" s="12" customFormat="1" ht="22.8" customHeight="1">
      <c r="A1613" s="12"/>
      <c r="B1613" s="203"/>
      <c r="C1613" s="204"/>
      <c r="D1613" s="205" t="s">
        <v>74</v>
      </c>
      <c r="E1613" s="217" t="s">
        <v>1447</v>
      </c>
      <c r="F1613" s="217" t="s">
        <v>1448</v>
      </c>
      <c r="G1613" s="204"/>
      <c r="H1613" s="204"/>
      <c r="I1613" s="207"/>
      <c r="J1613" s="218">
        <f>BK1613</f>
        <v>0</v>
      </c>
      <c r="K1613" s="204"/>
      <c r="L1613" s="209"/>
      <c r="M1613" s="210"/>
      <c r="N1613" s="211"/>
      <c r="O1613" s="211"/>
      <c r="P1613" s="212">
        <f>SUM(P1614:P1783)</f>
        <v>0</v>
      </c>
      <c r="Q1613" s="211"/>
      <c r="R1613" s="212">
        <f>SUM(R1614:R1783)</f>
        <v>0.49164615999999994</v>
      </c>
      <c r="S1613" s="211"/>
      <c r="T1613" s="213">
        <f>SUM(T1614:T1783)</f>
        <v>0</v>
      </c>
      <c r="U1613" s="12"/>
      <c r="V1613" s="12"/>
      <c r="W1613" s="12"/>
      <c r="X1613" s="12"/>
      <c r="Y1613" s="12"/>
      <c r="Z1613" s="12"/>
      <c r="AA1613" s="12"/>
      <c r="AB1613" s="12"/>
      <c r="AC1613" s="12"/>
      <c r="AD1613" s="12"/>
      <c r="AE1613" s="12"/>
      <c r="AR1613" s="214" t="s">
        <v>85</v>
      </c>
      <c r="AT1613" s="215" t="s">
        <v>74</v>
      </c>
      <c r="AU1613" s="215" t="s">
        <v>83</v>
      </c>
      <c r="AY1613" s="214" t="s">
        <v>156</v>
      </c>
      <c r="BK1613" s="216">
        <f>SUM(BK1614:BK1783)</f>
        <v>0</v>
      </c>
    </row>
    <row r="1614" s="2" customFormat="1" ht="26.4" customHeight="1">
      <c r="A1614" s="39"/>
      <c r="B1614" s="40"/>
      <c r="C1614" s="219" t="s">
        <v>1449</v>
      </c>
      <c r="D1614" s="219" t="s">
        <v>160</v>
      </c>
      <c r="E1614" s="220" t="s">
        <v>1450</v>
      </c>
      <c r="F1614" s="221" t="s">
        <v>1451</v>
      </c>
      <c r="G1614" s="222" t="s">
        <v>163</v>
      </c>
      <c r="H1614" s="223">
        <v>72.384</v>
      </c>
      <c r="I1614" s="224"/>
      <c r="J1614" s="225">
        <f>ROUND(I1614*H1614,2)</f>
        <v>0</v>
      </c>
      <c r="K1614" s="221" t="s">
        <v>164</v>
      </c>
      <c r="L1614" s="45"/>
      <c r="M1614" s="226" t="s">
        <v>1</v>
      </c>
      <c r="N1614" s="227" t="s">
        <v>40</v>
      </c>
      <c r="O1614" s="92"/>
      <c r="P1614" s="228">
        <f>O1614*H1614</f>
        <v>0</v>
      </c>
      <c r="Q1614" s="228">
        <v>0</v>
      </c>
      <c r="R1614" s="228">
        <f>Q1614*H1614</f>
        <v>0</v>
      </c>
      <c r="S1614" s="228">
        <v>0</v>
      </c>
      <c r="T1614" s="229">
        <f>S1614*H1614</f>
        <v>0</v>
      </c>
      <c r="U1614" s="39"/>
      <c r="V1614" s="39"/>
      <c r="W1614" s="39"/>
      <c r="X1614" s="39"/>
      <c r="Y1614" s="39"/>
      <c r="Z1614" s="39"/>
      <c r="AA1614" s="39"/>
      <c r="AB1614" s="39"/>
      <c r="AC1614" s="39"/>
      <c r="AD1614" s="39"/>
      <c r="AE1614" s="39"/>
      <c r="AR1614" s="230" t="s">
        <v>209</v>
      </c>
      <c r="AT1614" s="230" t="s">
        <v>160</v>
      </c>
      <c r="AU1614" s="230" t="s">
        <v>85</v>
      </c>
      <c r="AY1614" s="18" t="s">
        <v>156</v>
      </c>
      <c r="BE1614" s="231">
        <f>IF(N1614="základní",J1614,0)</f>
        <v>0</v>
      </c>
      <c r="BF1614" s="231">
        <f>IF(N1614="snížená",J1614,0)</f>
        <v>0</v>
      </c>
      <c r="BG1614" s="231">
        <f>IF(N1614="zákl. přenesená",J1614,0)</f>
        <v>0</v>
      </c>
      <c r="BH1614" s="231">
        <f>IF(N1614="sníž. přenesená",J1614,0)</f>
        <v>0</v>
      </c>
      <c r="BI1614" s="231">
        <f>IF(N1614="nulová",J1614,0)</f>
        <v>0</v>
      </c>
      <c r="BJ1614" s="18" t="s">
        <v>83</v>
      </c>
      <c r="BK1614" s="231">
        <f>ROUND(I1614*H1614,2)</f>
        <v>0</v>
      </c>
      <c r="BL1614" s="18" t="s">
        <v>209</v>
      </c>
      <c r="BM1614" s="230" t="s">
        <v>1452</v>
      </c>
    </row>
    <row r="1615" s="2" customFormat="1">
      <c r="A1615" s="39"/>
      <c r="B1615" s="40"/>
      <c r="C1615" s="41"/>
      <c r="D1615" s="232" t="s">
        <v>168</v>
      </c>
      <c r="E1615" s="41"/>
      <c r="F1615" s="233" t="s">
        <v>1453</v>
      </c>
      <c r="G1615" s="41"/>
      <c r="H1615" s="41"/>
      <c r="I1615" s="234"/>
      <c r="J1615" s="41"/>
      <c r="K1615" s="41"/>
      <c r="L1615" s="45"/>
      <c r="M1615" s="235"/>
      <c r="N1615" s="236"/>
      <c r="O1615" s="92"/>
      <c r="P1615" s="92"/>
      <c r="Q1615" s="92"/>
      <c r="R1615" s="92"/>
      <c r="S1615" s="92"/>
      <c r="T1615" s="93"/>
      <c r="U1615" s="39"/>
      <c r="V1615" s="39"/>
      <c r="W1615" s="39"/>
      <c r="X1615" s="39"/>
      <c r="Y1615" s="39"/>
      <c r="Z1615" s="39"/>
      <c r="AA1615" s="39"/>
      <c r="AB1615" s="39"/>
      <c r="AC1615" s="39"/>
      <c r="AD1615" s="39"/>
      <c r="AE1615" s="39"/>
      <c r="AT1615" s="18" t="s">
        <v>168</v>
      </c>
      <c r="AU1615" s="18" t="s">
        <v>85</v>
      </c>
    </row>
    <row r="1616" s="13" customFormat="1">
      <c r="A1616" s="13"/>
      <c r="B1616" s="237"/>
      <c r="C1616" s="238"/>
      <c r="D1616" s="239" t="s">
        <v>170</v>
      </c>
      <c r="E1616" s="240" t="s">
        <v>1</v>
      </c>
      <c r="F1616" s="241" t="s">
        <v>171</v>
      </c>
      <c r="G1616" s="238"/>
      <c r="H1616" s="240" t="s">
        <v>1</v>
      </c>
      <c r="I1616" s="242"/>
      <c r="J1616" s="238"/>
      <c r="K1616" s="238"/>
      <c r="L1616" s="243"/>
      <c r="M1616" s="244"/>
      <c r="N1616" s="245"/>
      <c r="O1616" s="245"/>
      <c r="P1616" s="245"/>
      <c r="Q1616" s="245"/>
      <c r="R1616" s="245"/>
      <c r="S1616" s="245"/>
      <c r="T1616" s="246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T1616" s="247" t="s">
        <v>170</v>
      </c>
      <c r="AU1616" s="247" t="s">
        <v>85</v>
      </c>
      <c r="AV1616" s="13" t="s">
        <v>83</v>
      </c>
      <c r="AW1616" s="13" t="s">
        <v>31</v>
      </c>
      <c r="AX1616" s="13" t="s">
        <v>75</v>
      </c>
      <c r="AY1616" s="247" t="s">
        <v>156</v>
      </c>
    </row>
    <row r="1617" s="13" customFormat="1">
      <c r="A1617" s="13"/>
      <c r="B1617" s="237"/>
      <c r="C1617" s="238"/>
      <c r="D1617" s="239" t="s">
        <v>170</v>
      </c>
      <c r="E1617" s="240" t="s">
        <v>1</v>
      </c>
      <c r="F1617" s="241" t="s">
        <v>172</v>
      </c>
      <c r="G1617" s="238"/>
      <c r="H1617" s="240" t="s">
        <v>1</v>
      </c>
      <c r="I1617" s="242"/>
      <c r="J1617" s="238"/>
      <c r="K1617" s="238"/>
      <c r="L1617" s="243"/>
      <c r="M1617" s="244"/>
      <c r="N1617" s="245"/>
      <c r="O1617" s="245"/>
      <c r="P1617" s="245"/>
      <c r="Q1617" s="245"/>
      <c r="R1617" s="245"/>
      <c r="S1617" s="245"/>
      <c r="T1617" s="246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47" t="s">
        <v>170</v>
      </c>
      <c r="AU1617" s="247" t="s">
        <v>85</v>
      </c>
      <c r="AV1617" s="13" t="s">
        <v>83</v>
      </c>
      <c r="AW1617" s="13" t="s">
        <v>31</v>
      </c>
      <c r="AX1617" s="13" t="s">
        <v>75</v>
      </c>
      <c r="AY1617" s="247" t="s">
        <v>156</v>
      </c>
    </row>
    <row r="1618" s="13" customFormat="1">
      <c r="A1618" s="13"/>
      <c r="B1618" s="237"/>
      <c r="C1618" s="238"/>
      <c r="D1618" s="239" t="s">
        <v>170</v>
      </c>
      <c r="E1618" s="240" t="s">
        <v>1</v>
      </c>
      <c r="F1618" s="241" t="s">
        <v>173</v>
      </c>
      <c r="G1618" s="238"/>
      <c r="H1618" s="240" t="s">
        <v>1</v>
      </c>
      <c r="I1618" s="242"/>
      <c r="J1618" s="238"/>
      <c r="K1618" s="238"/>
      <c r="L1618" s="243"/>
      <c r="M1618" s="244"/>
      <c r="N1618" s="245"/>
      <c r="O1618" s="245"/>
      <c r="P1618" s="245"/>
      <c r="Q1618" s="245"/>
      <c r="R1618" s="245"/>
      <c r="S1618" s="245"/>
      <c r="T1618" s="246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47" t="s">
        <v>170</v>
      </c>
      <c r="AU1618" s="247" t="s">
        <v>85</v>
      </c>
      <c r="AV1618" s="13" t="s">
        <v>83</v>
      </c>
      <c r="AW1618" s="13" t="s">
        <v>31</v>
      </c>
      <c r="AX1618" s="13" t="s">
        <v>75</v>
      </c>
      <c r="AY1618" s="247" t="s">
        <v>156</v>
      </c>
    </row>
    <row r="1619" s="13" customFormat="1">
      <c r="A1619" s="13"/>
      <c r="B1619" s="237"/>
      <c r="C1619" s="238"/>
      <c r="D1619" s="239" t="s">
        <v>170</v>
      </c>
      <c r="E1619" s="240" t="s">
        <v>1</v>
      </c>
      <c r="F1619" s="241" t="s">
        <v>1454</v>
      </c>
      <c r="G1619" s="238"/>
      <c r="H1619" s="240" t="s">
        <v>1</v>
      </c>
      <c r="I1619" s="242"/>
      <c r="J1619" s="238"/>
      <c r="K1619" s="238"/>
      <c r="L1619" s="243"/>
      <c r="M1619" s="244"/>
      <c r="N1619" s="245"/>
      <c r="O1619" s="245"/>
      <c r="P1619" s="245"/>
      <c r="Q1619" s="245"/>
      <c r="R1619" s="245"/>
      <c r="S1619" s="245"/>
      <c r="T1619" s="246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47" t="s">
        <v>170</v>
      </c>
      <c r="AU1619" s="247" t="s">
        <v>85</v>
      </c>
      <c r="AV1619" s="13" t="s">
        <v>83</v>
      </c>
      <c r="AW1619" s="13" t="s">
        <v>31</v>
      </c>
      <c r="AX1619" s="13" t="s">
        <v>75</v>
      </c>
      <c r="AY1619" s="247" t="s">
        <v>156</v>
      </c>
    </row>
    <row r="1620" s="13" customFormat="1">
      <c r="A1620" s="13"/>
      <c r="B1620" s="237"/>
      <c r="C1620" s="238"/>
      <c r="D1620" s="239" t="s">
        <v>170</v>
      </c>
      <c r="E1620" s="240" t="s">
        <v>1</v>
      </c>
      <c r="F1620" s="241" t="s">
        <v>1455</v>
      </c>
      <c r="G1620" s="238"/>
      <c r="H1620" s="240" t="s">
        <v>1</v>
      </c>
      <c r="I1620" s="242"/>
      <c r="J1620" s="238"/>
      <c r="K1620" s="238"/>
      <c r="L1620" s="243"/>
      <c r="M1620" s="244"/>
      <c r="N1620" s="245"/>
      <c r="O1620" s="245"/>
      <c r="P1620" s="245"/>
      <c r="Q1620" s="245"/>
      <c r="R1620" s="245"/>
      <c r="S1620" s="245"/>
      <c r="T1620" s="246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47" t="s">
        <v>170</v>
      </c>
      <c r="AU1620" s="247" t="s">
        <v>85</v>
      </c>
      <c r="AV1620" s="13" t="s">
        <v>83</v>
      </c>
      <c r="AW1620" s="13" t="s">
        <v>31</v>
      </c>
      <c r="AX1620" s="13" t="s">
        <v>75</v>
      </c>
      <c r="AY1620" s="247" t="s">
        <v>156</v>
      </c>
    </row>
    <row r="1621" s="13" customFormat="1">
      <c r="A1621" s="13"/>
      <c r="B1621" s="237"/>
      <c r="C1621" s="238"/>
      <c r="D1621" s="239" t="s">
        <v>170</v>
      </c>
      <c r="E1621" s="240" t="s">
        <v>1</v>
      </c>
      <c r="F1621" s="241" t="s">
        <v>173</v>
      </c>
      <c r="G1621" s="238"/>
      <c r="H1621" s="240" t="s">
        <v>1</v>
      </c>
      <c r="I1621" s="242"/>
      <c r="J1621" s="238"/>
      <c r="K1621" s="238"/>
      <c r="L1621" s="243"/>
      <c r="M1621" s="244"/>
      <c r="N1621" s="245"/>
      <c r="O1621" s="245"/>
      <c r="P1621" s="245"/>
      <c r="Q1621" s="245"/>
      <c r="R1621" s="245"/>
      <c r="S1621" s="245"/>
      <c r="T1621" s="246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47" t="s">
        <v>170</v>
      </c>
      <c r="AU1621" s="247" t="s">
        <v>85</v>
      </c>
      <c r="AV1621" s="13" t="s">
        <v>83</v>
      </c>
      <c r="AW1621" s="13" t="s">
        <v>31</v>
      </c>
      <c r="AX1621" s="13" t="s">
        <v>75</v>
      </c>
      <c r="AY1621" s="247" t="s">
        <v>156</v>
      </c>
    </row>
    <row r="1622" s="14" customFormat="1">
      <c r="A1622" s="14"/>
      <c r="B1622" s="248"/>
      <c r="C1622" s="249"/>
      <c r="D1622" s="239" t="s">
        <v>170</v>
      </c>
      <c r="E1622" s="250" t="s">
        <v>1</v>
      </c>
      <c r="F1622" s="251" t="s">
        <v>1456</v>
      </c>
      <c r="G1622" s="249"/>
      <c r="H1622" s="252">
        <v>52.704000000000001</v>
      </c>
      <c r="I1622" s="253"/>
      <c r="J1622" s="249"/>
      <c r="K1622" s="249"/>
      <c r="L1622" s="254"/>
      <c r="M1622" s="255"/>
      <c r="N1622" s="256"/>
      <c r="O1622" s="256"/>
      <c r="P1622" s="256"/>
      <c r="Q1622" s="256"/>
      <c r="R1622" s="256"/>
      <c r="S1622" s="256"/>
      <c r="T1622" s="257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58" t="s">
        <v>170</v>
      </c>
      <c r="AU1622" s="258" t="s">
        <v>85</v>
      </c>
      <c r="AV1622" s="14" t="s">
        <v>85</v>
      </c>
      <c r="AW1622" s="14" t="s">
        <v>31</v>
      </c>
      <c r="AX1622" s="14" t="s">
        <v>75</v>
      </c>
      <c r="AY1622" s="258" t="s">
        <v>156</v>
      </c>
    </row>
    <row r="1623" s="14" customFormat="1">
      <c r="A1623" s="14"/>
      <c r="B1623" s="248"/>
      <c r="C1623" s="249"/>
      <c r="D1623" s="239" t="s">
        <v>170</v>
      </c>
      <c r="E1623" s="250" t="s">
        <v>1</v>
      </c>
      <c r="F1623" s="251" t="s">
        <v>1457</v>
      </c>
      <c r="G1623" s="249"/>
      <c r="H1623" s="252">
        <v>19.68</v>
      </c>
      <c r="I1623" s="253"/>
      <c r="J1623" s="249"/>
      <c r="K1623" s="249"/>
      <c r="L1623" s="254"/>
      <c r="M1623" s="255"/>
      <c r="N1623" s="256"/>
      <c r="O1623" s="256"/>
      <c r="P1623" s="256"/>
      <c r="Q1623" s="256"/>
      <c r="R1623" s="256"/>
      <c r="S1623" s="256"/>
      <c r="T1623" s="257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58" t="s">
        <v>170</v>
      </c>
      <c r="AU1623" s="258" t="s">
        <v>85</v>
      </c>
      <c r="AV1623" s="14" t="s">
        <v>85</v>
      </c>
      <c r="AW1623" s="14" t="s">
        <v>31</v>
      </c>
      <c r="AX1623" s="14" t="s">
        <v>75</v>
      </c>
      <c r="AY1623" s="258" t="s">
        <v>156</v>
      </c>
    </row>
    <row r="1624" s="15" customFormat="1">
      <c r="A1624" s="15"/>
      <c r="B1624" s="259"/>
      <c r="C1624" s="260"/>
      <c r="D1624" s="239" t="s">
        <v>170</v>
      </c>
      <c r="E1624" s="261" t="s">
        <v>1</v>
      </c>
      <c r="F1624" s="262" t="s">
        <v>176</v>
      </c>
      <c r="G1624" s="260"/>
      <c r="H1624" s="263">
        <v>72.384</v>
      </c>
      <c r="I1624" s="264"/>
      <c r="J1624" s="260"/>
      <c r="K1624" s="260"/>
      <c r="L1624" s="265"/>
      <c r="M1624" s="266"/>
      <c r="N1624" s="267"/>
      <c r="O1624" s="267"/>
      <c r="P1624" s="267"/>
      <c r="Q1624" s="267"/>
      <c r="R1624" s="267"/>
      <c r="S1624" s="267"/>
      <c r="T1624" s="268"/>
      <c r="U1624" s="15"/>
      <c r="V1624" s="15"/>
      <c r="W1624" s="15"/>
      <c r="X1624" s="15"/>
      <c r="Y1624" s="15"/>
      <c r="Z1624" s="15"/>
      <c r="AA1624" s="15"/>
      <c r="AB1624" s="15"/>
      <c r="AC1624" s="15"/>
      <c r="AD1624" s="15"/>
      <c r="AE1624" s="15"/>
      <c r="AT1624" s="269" t="s">
        <v>170</v>
      </c>
      <c r="AU1624" s="269" t="s">
        <v>85</v>
      </c>
      <c r="AV1624" s="15" t="s">
        <v>165</v>
      </c>
      <c r="AW1624" s="15" t="s">
        <v>31</v>
      </c>
      <c r="AX1624" s="15" t="s">
        <v>83</v>
      </c>
      <c r="AY1624" s="269" t="s">
        <v>156</v>
      </c>
    </row>
    <row r="1625" s="2" customFormat="1" ht="24" customHeight="1">
      <c r="A1625" s="39"/>
      <c r="B1625" s="40"/>
      <c r="C1625" s="219" t="s">
        <v>1458</v>
      </c>
      <c r="D1625" s="219" t="s">
        <v>160</v>
      </c>
      <c r="E1625" s="220" t="s">
        <v>1459</v>
      </c>
      <c r="F1625" s="221" t="s">
        <v>1460</v>
      </c>
      <c r="G1625" s="222" t="s">
        <v>163</v>
      </c>
      <c r="H1625" s="223">
        <v>72.384</v>
      </c>
      <c r="I1625" s="224"/>
      <c r="J1625" s="225">
        <f>ROUND(I1625*H1625,2)</f>
        <v>0</v>
      </c>
      <c r="K1625" s="221" t="s">
        <v>164</v>
      </c>
      <c r="L1625" s="45"/>
      <c r="M1625" s="226" t="s">
        <v>1</v>
      </c>
      <c r="N1625" s="227" t="s">
        <v>40</v>
      </c>
      <c r="O1625" s="92"/>
      <c r="P1625" s="228">
        <f>O1625*H1625</f>
        <v>0</v>
      </c>
      <c r="Q1625" s="228">
        <v>6.0000000000000002E-05</v>
      </c>
      <c r="R1625" s="228">
        <f>Q1625*H1625</f>
        <v>0.0043430400000000003</v>
      </c>
      <c r="S1625" s="228">
        <v>0</v>
      </c>
      <c r="T1625" s="229">
        <f>S1625*H1625</f>
        <v>0</v>
      </c>
      <c r="U1625" s="39"/>
      <c r="V1625" s="39"/>
      <c r="W1625" s="39"/>
      <c r="X1625" s="39"/>
      <c r="Y1625" s="39"/>
      <c r="Z1625" s="39"/>
      <c r="AA1625" s="39"/>
      <c r="AB1625" s="39"/>
      <c r="AC1625" s="39"/>
      <c r="AD1625" s="39"/>
      <c r="AE1625" s="39"/>
      <c r="AR1625" s="230" t="s">
        <v>209</v>
      </c>
      <c r="AT1625" s="230" t="s">
        <v>160</v>
      </c>
      <c r="AU1625" s="230" t="s">
        <v>85</v>
      </c>
      <c r="AY1625" s="18" t="s">
        <v>156</v>
      </c>
      <c r="BE1625" s="231">
        <f>IF(N1625="základní",J1625,0)</f>
        <v>0</v>
      </c>
      <c r="BF1625" s="231">
        <f>IF(N1625="snížená",J1625,0)</f>
        <v>0</v>
      </c>
      <c r="BG1625" s="231">
        <f>IF(N1625="zákl. přenesená",J1625,0)</f>
        <v>0</v>
      </c>
      <c r="BH1625" s="231">
        <f>IF(N1625="sníž. přenesená",J1625,0)</f>
        <v>0</v>
      </c>
      <c r="BI1625" s="231">
        <f>IF(N1625="nulová",J1625,0)</f>
        <v>0</v>
      </c>
      <c r="BJ1625" s="18" t="s">
        <v>83</v>
      </c>
      <c r="BK1625" s="231">
        <f>ROUND(I1625*H1625,2)</f>
        <v>0</v>
      </c>
      <c r="BL1625" s="18" t="s">
        <v>209</v>
      </c>
      <c r="BM1625" s="230" t="s">
        <v>1461</v>
      </c>
    </row>
    <row r="1626" s="2" customFormat="1">
      <c r="A1626" s="39"/>
      <c r="B1626" s="40"/>
      <c r="C1626" s="41"/>
      <c r="D1626" s="232" t="s">
        <v>168</v>
      </c>
      <c r="E1626" s="41"/>
      <c r="F1626" s="233" t="s">
        <v>1462</v>
      </c>
      <c r="G1626" s="41"/>
      <c r="H1626" s="41"/>
      <c r="I1626" s="234"/>
      <c r="J1626" s="41"/>
      <c r="K1626" s="41"/>
      <c r="L1626" s="45"/>
      <c r="M1626" s="235"/>
      <c r="N1626" s="236"/>
      <c r="O1626" s="92"/>
      <c r="P1626" s="92"/>
      <c r="Q1626" s="92"/>
      <c r="R1626" s="92"/>
      <c r="S1626" s="92"/>
      <c r="T1626" s="93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39"/>
      <c r="AT1626" s="18" t="s">
        <v>168</v>
      </c>
      <c r="AU1626" s="18" t="s">
        <v>85</v>
      </c>
    </row>
    <row r="1627" s="13" customFormat="1">
      <c r="A1627" s="13"/>
      <c r="B1627" s="237"/>
      <c r="C1627" s="238"/>
      <c r="D1627" s="239" t="s">
        <v>170</v>
      </c>
      <c r="E1627" s="240" t="s">
        <v>1</v>
      </c>
      <c r="F1627" s="241" t="s">
        <v>171</v>
      </c>
      <c r="G1627" s="238"/>
      <c r="H1627" s="240" t="s">
        <v>1</v>
      </c>
      <c r="I1627" s="242"/>
      <c r="J1627" s="238"/>
      <c r="K1627" s="238"/>
      <c r="L1627" s="243"/>
      <c r="M1627" s="244"/>
      <c r="N1627" s="245"/>
      <c r="O1627" s="245"/>
      <c r="P1627" s="245"/>
      <c r="Q1627" s="245"/>
      <c r="R1627" s="245"/>
      <c r="S1627" s="245"/>
      <c r="T1627" s="246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47" t="s">
        <v>170</v>
      </c>
      <c r="AU1627" s="247" t="s">
        <v>85</v>
      </c>
      <c r="AV1627" s="13" t="s">
        <v>83</v>
      </c>
      <c r="AW1627" s="13" t="s">
        <v>31</v>
      </c>
      <c r="AX1627" s="13" t="s">
        <v>75</v>
      </c>
      <c r="AY1627" s="247" t="s">
        <v>156</v>
      </c>
    </row>
    <row r="1628" s="13" customFormat="1">
      <c r="A1628" s="13"/>
      <c r="B1628" s="237"/>
      <c r="C1628" s="238"/>
      <c r="D1628" s="239" t="s">
        <v>170</v>
      </c>
      <c r="E1628" s="240" t="s">
        <v>1</v>
      </c>
      <c r="F1628" s="241" t="s">
        <v>172</v>
      </c>
      <c r="G1628" s="238"/>
      <c r="H1628" s="240" t="s">
        <v>1</v>
      </c>
      <c r="I1628" s="242"/>
      <c r="J1628" s="238"/>
      <c r="K1628" s="238"/>
      <c r="L1628" s="243"/>
      <c r="M1628" s="244"/>
      <c r="N1628" s="245"/>
      <c r="O1628" s="245"/>
      <c r="P1628" s="245"/>
      <c r="Q1628" s="245"/>
      <c r="R1628" s="245"/>
      <c r="S1628" s="245"/>
      <c r="T1628" s="246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47" t="s">
        <v>170</v>
      </c>
      <c r="AU1628" s="247" t="s">
        <v>85</v>
      </c>
      <c r="AV1628" s="13" t="s">
        <v>83</v>
      </c>
      <c r="AW1628" s="13" t="s">
        <v>31</v>
      </c>
      <c r="AX1628" s="13" t="s">
        <v>75</v>
      </c>
      <c r="AY1628" s="247" t="s">
        <v>156</v>
      </c>
    </row>
    <row r="1629" s="13" customFormat="1">
      <c r="A1629" s="13"/>
      <c r="B1629" s="237"/>
      <c r="C1629" s="238"/>
      <c r="D1629" s="239" t="s">
        <v>170</v>
      </c>
      <c r="E1629" s="240" t="s">
        <v>1</v>
      </c>
      <c r="F1629" s="241" t="s">
        <v>173</v>
      </c>
      <c r="G1629" s="238"/>
      <c r="H1629" s="240" t="s">
        <v>1</v>
      </c>
      <c r="I1629" s="242"/>
      <c r="J1629" s="238"/>
      <c r="K1629" s="238"/>
      <c r="L1629" s="243"/>
      <c r="M1629" s="244"/>
      <c r="N1629" s="245"/>
      <c r="O1629" s="245"/>
      <c r="P1629" s="245"/>
      <c r="Q1629" s="245"/>
      <c r="R1629" s="245"/>
      <c r="S1629" s="245"/>
      <c r="T1629" s="246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T1629" s="247" t="s">
        <v>170</v>
      </c>
      <c r="AU1629" s="247" t="s">
        <v>85</v>
      </c>
      <c r="AV1629" s="13" t="s">
        <v>83</v>
      </c>
      <c r="AW1629" s="13" t="s">
        <v>31</v>
      </c>
      <c r="AX1629" s="13" t="s">
        <v>75</v>
      </c>
      <c r="AY1629" s="247" t="s">
        <v>156</v>
      </c>
    </row>
    <row r="1630" s="13" customFormat="1">
      <c r="A1630" s="13"/>
      <c r="B1630" s="237"/>
      <c r="C1630" s="238"/>
      <c r="D1630" s="239" t="s">
        <v>170</v>
      </c>
      <c r="E1630" s="240" t="s">
        <v>1</v>
      </c>
      <c r="F1630" s="241" t="s">
        <v>1454</v>
      </c>
      <c r="G1630" s="238"/>
      <c r="H1630" s="240" t="s">
        <v>1</v>
      </c>
      <c r="I1630" s="242"/>
      <c r="J1630" s="238"/>
      <c r="K1630" s="238"/>
      <c r="L1630" s="243"/>
      <c r="M1630" s="244"/>
      <c r="N1630" s="245"/>
      <c r="O1630" s="245"/>
      <c r="P1630" s="245"/>
      <c r="Q1630" s="245"/>
      <c r="R1630" s="245"/>
      <c r="S1630" s="245"/>
      <c r="T1630" s="246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47" t="s">
        <v>170</v>
      </c>
      <c r="AU1630" s="247" t="s">
        <v>85</v>
      </c>
      <c r="AV1630" s="13" t="s">
        <v>83</v>
      </c>
      <c r="AW1630" s="13" t="s">
        <v>31</v>
      </c>
      <c r="AX1630" s="13" t="s">
        <v>75</v>
      </c>
      <c r="AY1630" s="247" t="s">
        <v>156</v>
      </c>
    </row>
    <row r="1631" s="13" customFormat="1">
      <c r="A1631" s="13"/>
      <c r="B1631" s="237"/>
      <c r="C1631" s="238"/>
      <c r="D1631" s="239" t="s">
        <v>170</v>
      </c>
      <c r="E1631" s="240" t="s">
        <v>1</v>
      </c>
      <c r="F1631" s="241" t="s">
        <v>1455</v>
      </c>
      <c r="G1631" s="238"/>
      <c r="H1631" s="240" t="s">
        <v>1</v>
      </c>
      <c r="I1631" s="242"/>
      <c r="J1631" s="238"/>
      <c r="K1631" s="238"/>
      <c r="L1631" s="243"/>
      <c r="M1631" s="244"/>
      <c r="N1631" s="245"/>
      <c r="O1631" s="245"/>
      <c r="P1631" s="245"/>
      <c r="Q1631" s="245"/>
      <c r="R1631" s="245"/>
      <c r="S1631" s="245"/>
      <c r="T1631" s="246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47" t="s">
        <v>170</v>
      </c>
      <c r="AU1631" s="247" t="s">
        <v>85</v>
      </c>
      <c r="AV1631" s="13" t="s">
        <v>83</v>
      </c>
      <c r="AW1631" s="13" t="s">
        <v>31</v>
      </c>
      <c r="AX1631" s="13" t="s">
        <v>75</v>
      </c>
      <c r="AY1631" s="247" t="s">
        <v>156</v>
      </c>
    </row>
    <row r="1632" s="13" customFormat="1">
      <c r="A1632" s="13"/>
      <c r="B1632" s="237"/>
      <c r="C1632" s="238"/>
      <c r="D1632" s="239" t="s">
        <v>170</v>
      </c>
      <c r="E1632" s="240" t="s">
        <v>1</v>
      </c>
      <c r="F1632" s="241" t="s">
        <v>173</v>
      </c>
      <c r="G1632" s="238"/>
      <c r="H1632" s="240" t="s">
        <v>1</v>
      </c>
      <c r="I1632" s="242"/>
      <c r="J1632" s="238"/>
      <c r="K1632" s="238"/>
      <c r="L1632" s="243"/>
      <c r="M1632" s="244"/>
      <c r="N1632" s="245"/>
      <c r="O1632" s="245"/>
      <c r="P1632" s="245"/>
      <c r="Q1632" s="245"/>
      <c r="R1632" s="245"/>
      <c r="S1632" s="245"/>
      <c r="T1632" s="246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T1632" s="247" t="s">
        <v>170</v>
      </c>
      <c r="AU1632" s="247" t="s">
        <v>85</v>
      </c>
      <c r="AV1632" s="13" t="s">
        <v>83</v>
      </c>
      <c r="AW1632" s="13" t="s">
        <v>31</v>
      </c>
      <c r="AX1632" s="13" t="s">
        <v>75</v>
      </c>
      <c r="AY1632" s="247" t="s">
        <v>156</v>
      </c>
    </row>
    <row r="1633" s="14" customFormat="1">
      <c r="A1633" s="14"/>
      <c r="B1633" s="248"/>
      <c r="C1633" s="249"/>
      <c r="D1633" s="239" t="s">
        <v>170</v>
      </c>
      <c r="E1633" s="250" t="s">
        <v>1</v>
      </c>
      <c r="F1633" s="251" t="s">
        <v>1456</v>
      </c>
      <c r="G1633" s="249"/>
      <c r="H1633" s="252">
        <v>52.704000000000001</v>
      </c>
      <c r="I1633" s="253"/>
      <c r="J1633" s="249"/>
      <c r="K1633" s="249"/>
      <c r="L1633" s="254"/>
      <c r="M1633" s="255"/>
      <c r="N1633" s="256"/>
      <c r="O1633" s="256"/>
      <c r="P1633" s="256"/>
      <c r="Q1633" s="256"/>
      <c r="R1633" s="256"/>
      <c r="S1633" s="256"/>
      <c r="T1633" s="257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58" t="s">
        <v>170</v>
      </c>
      <c r="AU1633" s="258" t="s">
        <v>85</v>
      </c>
      <c r="AV1633" s="14" t="s">
        <v>85</v>
      </c>
      <c r="AW1633" s="14" t="s">
        <v>31</v>
      </c>
      <c r="AX1633" s="14" t="s">
        <v>75</v>
      </c>
      <c r="AY1633" s="258" t="s">
        <v>156</v>
      </c>
    </row>
    <row r="1634" s="14" customFormat="1">
      <c r="A1634" s="14"/>
      <c r="B1634" s="248"/>
      <c r="C1634" s="249"/>
      <c r="D1634" s="239" t="s">
        <v>170</v>
      </c>
      <c r="E1634" s="250" t="s">
        <v>1</v>
      </c>
      <c r="F1634" s="251" t="s">
        <v>1457</v>
      </c>
      <c r="G1634" s="249"/>
      <c r="H1634" s="252">
        <v>19.68</v>
      </c>
      <c r="I1634" s="253"/>
      <c r="J1634" s="249"/>
      <c r="K1634" s="249"/>
      <c r="L1634" s="254"/>
      <c r="M1634" s="255"/>
      <c r="N1634" s="256"/>
      <c r="O1634" s="256"/>
      <c r="P1634" s="256"/>
      <c r="Q1634" s="256"/>
      <c r="R1634" s="256"/>
      <c r="S1634" s="256"/>
      <c r="T1634" s="257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58" t="s">
        <v>170</v>
      </c>
      <c r="AU1634" s="258" t="s">
        <v>85</v>
      </c>
      <c r="AV1634" s="14" t="s">
        <v>85</v>
      </c>
      <c r="AW1634" s="14" t="s">
        <v>31</v>
      </c>
      <c r="AX1634" s="14" t="s">
        <v>75</v>
      </c>
      <c r="AY1634" s="258" t="s">
        <v>156</v>
      </c>
    </row>
    <row r="1635" s="15" customFormat="1">
      <c r="A1635" s="15"/>
      <c r="B1635" s="259"/>
      <c r="C1635" s="260"/>
      <c r="D1635" s="239" t="s">
        <v>170</v>
      </c>
      <c r="E1635" s="261" t="s">
        <v>1</v>
      </c>
      <c r="F1635" s="262" t="s">
        <v>176</v>
      </c>
      <c r="G1635" s="260"/>
      <c r="H1635" s="263">
        <v>72.384</v>
      </c>
      <c r="I1635" s="264"/>
      <c r="J1635" s="260"/>
      <c r="K1635" s="260"/>
      <c r="L1635" s="265"/>
      <c r="M1635" s="266"/>
      <c r="N1635" s="267"/>
      <c r="O1635" s="267"/>
      <c r="P1635" s="267"/>
      <c r="Q1635" s="267"/>
      <c r="R1635" s="267"/>
      <c r="S1635" s="267"/>
      <c r="T1635" s="268"/>
      <c r="U1635" s="15"/>
      <c r="V1635" s="15"/>
      <c r="W1635" s="15"/>
      <c r="X1635" s="15"/>
      <c r="Y1635" s="15"/>
      <c r="Z1635" s="15"/>
      <c r="AA1635" s="15"/>
      <c r="AB1635" s="15"/>
      <c r="AC1635" s="15"/>
      <c r="AD1635" s="15"/>
      <c r="AE1635" s="15"/>
      <c r="AT1635" s="269" t="s">
        <v>170</v>
      </c>
      <c r="AU1635" s="269" t="s">
        <v>85</v>
      </c>
      <c r="AV1635" s="15" t="s">
        <v>165</v>
      </c>
      <c r="AW1635" s="15" t="s">
        <v>31</v>
      </c>
      <c r="AX1635" s="15" t="s">
        <v>83</v>
      </c>
      <c r="AY1635" s="269" t="s">
        <v>156</v>
      </c>
    </row>
    <row r="1636" s="2" customFormat="1" ht="26.4" customHeight="1">
      <c r="A1636" s="39"/>
      <c r="B1636" s="40"/>
      <c r="C1636" s="219" t="s">
        <v>1463</v>
      </c>
      <c r="D1636" s="219" t="s">
        <v>160</v>
      </c>
      <c r="E1636" s="220" t="s">
        <v>1464</v>
      </c>
      <c r="F1636" s="221" t="s">
        <v>1465</v>
      </c>
      <c r="G1636" s="222" t="s">
        <v>163</v>
      </c>
      <c r="H1636" s="223">
        <v>72.384</v>
      </c>
      <c r="I1636" s="224"/>
      <c r="J1636" s="225">
        <f>ROUND(I1636*H1636,2)</f>
        <v>0</v>
      </c>
      <c r="K1636" s="221" t="s">
        <v>164</v>
      </c>
      <c r="L1636" s="45"/>
      <c r="M1636" s="226" t="s">
        <v>1</v>
      </c>
      <c r="N1636" s="227" t="s">
        <v>40</v>
      </c>
      <c r="O1636" s="92"/>
      <c r="P1636" s="228">
        <f>O1636*H1636</f>
        <v>0</v>
      </c>
      <c r="Q1636" s="228">
        <v>0.00013999999999999999</v>
      </c>
      <c r="R1636" s="228">
        <f>Q1636*H1636</f>
        <v>0.010133759999999999</v>
      </c>
      <c r="S1636" s="228">
        <v>0</v>
      </c>
      <c r="T1636" s="229">
        <f>S1636*H1636</f>
        <v>0</v>
      </c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39"/>
      <c r="AE1636" s="39"/>
      <c r="AR1636" s="230" t="s">
        <v>209</v>
      </c>
      <c r="AT1636" s="230" t="s">
        <v>160</v>
      </c>
      <c r="AU1636" s="230" t="s">
        <v>85</v>
      </c>
      <c r="AY1636" s="18" t="s">
        <v>156</v>
      </c>
      <c r="BE1636" s="231">
        <f>IF(N1636="základní",J1636,0)</f>
        <v>0</v>
      </c>
      <c r="BF1636" s="231">
        <f>IF(N1636="snížená",J1636,0)</f>
        <v>0</v>
      </c>
      <c r="BG1636" s="231">
        <f>IF(N1636="zákl. přenesená",J1636,0)</f>
        <v>0</v>
      </c>
      <c r="BH1636" s="231">
        <f>IF(N1636="sníž. přenesená",J1636,0)</f>
        <v>0</v>
      </c>
      <c r="BI1636" s="231">
        <f>IF(N1636="nulová",J1636,0)</f>
        <v>0</v>
      </c>
      <c r="BJ1636" s="18" t="s">
        <v>83</v>
      </c>
      <c r="BK1636" s="231">
        <f>ROUND(I1636*H1636,2)</f>
        <v>0</v>
      </c>
      <c r="BL1636" s="18" t="s">
        <v>209</v>
      </c>
      <c r="BM1636" s="230" t="s">
        <v>1466</v>
      </c>
    </row>
    <row r="1637" s="2" customFormat="1">
      <c r="A1637" s="39"/>
      <c r="B1637" s="40"/>
      <c r="C1637" s="41"/>
      <c r="D1637" s="232" t="s">
        <v>168</v>
      </c>
      <c r="E1637" s="41"/>
      <c r="F1637" s="233" t="s">
        <v>1467</v>
      </c>
      <c r="G1637" s="41"/>
      <c r="H1637" s="41"/>
      <c r="I1637" s="234"/>
      <c r="J1637" s="41"/>
      <c r="K1637" s="41"/>
      <c r="L1637" s="45"/>
      <c r="M1637" s="235"/>
      <c r="N1637" s="236"/>
      <c r="O1637" s="92"/>
      <c r="P1637" s="92"/>
      <c r="Q1637" s="92"/>
      <c r="R1637" s="92"/>
      <c r="S1637" s="92"/>
      <c r="T1637" s="93"/>
      <c r="U1637" s="39"/>
      <c r="V1637" s="39"/>
      <c r="W1637" s="39"/>
      <c r="X1637" s="39"/>
      <c r="Y1637" s="39"/>
      <c r="Z1637" s="39"/>
      <c r="AA1637" s="39"/>
      <c r="AB1637" s="39"/>
      <c r="AC1637" s="39"/>
      <c r="AD1637" s="39"/>
      <c r="AE1637" s="39"/>
      <c r="AT1637" s="18" t="s">
        <v>168</v>
      </c>
      <c r="AU1637" s="18" t="s">
        <v>85</v>
      </c>
    </row>
    <row r="1638" s="13" customFormat="1">
      <c r="A1638" s="13"/>
      <c r="B1638" s="237"/>
      <c r="C1638" s="238"/>
      <c r="D1638" s="239" t="s">
        <v>170</v>
      </c>
      <c r="E1638" s="240" t="s">
        <v>1</v>
      </c>
      <c r="F1638" s="241" t="s">
        <v>171</v>
      </c>
      <c r="G1638" s="238"/>
      <c r="H1638" s="240" t="s">
        <v>1</v>
      </c>
      <c r="I1638" s="242"/>
      <c r="J1638" s="238"/>
      <c r="K1638" s="238"/>
      <c r="L1638" s="243"/>
      <c r="M1638" s="244"/>
      <c r="N1638" s="245"/>
      <c r="O1638" s="245"/>
      <c r="P1638" s="245"/>
      <c r="Q1638" s="245"/>
      <c r="R1638" s="245"/>
      <c r="S1638" s="245"/>
      <c r="T1638" s="246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47" t="s">
        <v>170</v>
      </c>
      <c r="AU1638" s="247" t="s">
        <v>85</v>
      </c>
      <c r="AV1638" s="13" t="s">
        <v>83</v>
      </c>
      <c r="AW1638" s="13" t="s">
        <v>31</v>
      </c>
      <c r="AX1638" s="13" t="s">
        <v>75</v>
      </c>
      <c r="AY1638" s="247" t="s">
        <v>156</v>
      </c>
    </row>
    <row r="1639" s="13" customFormat="1">
      <c r="A1639" s="13"/>
      <c r="B1639" s="237"/>
      <c r="C1639" s="238"/>
      <c r="D1639" s="239" t="s">
        <v>170</v>
      </c>
      <c r="E1639" s="240" t="s">
        <v>1</v>
      </c>
      <c r="F1639" s="241" t="s">
        <v>172</v>
      </c>
      <c r="G1639" s="238"/>
      <c r="H1639" s="240" t="s">
        <v>1</v>
      </c>
      <c r="I1639" s="242"/>
      <c r="J1639" s="238"/>
      <c r="K1639" s="238"/>
      <c r="L1639" s="243"/>
      <c r="M1639" s="244"/>
      <c r="N1639" s="245"/>
      <c r="O1639" s="245"/>
      <c r="P1639" s="245"/>
      <c r="Q1639" s="245"/>
      <c r="R1639" s="245"/>
      <c r="S1639" s="245"/>
      <c r="T1639" s="246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47" t="s">
        <v>170</v>
      </c>
      <c r="AU1639" s="247" t="s">
        <v>85</v>
      </c>
      <c r="AV1639" s="13" t="s">
        <v>83</v>
      </c>
      <c r="AW1639" s="13" t="s">
        <v>31</v>
      </c>
      <c r="AX1639" s="13" t="s">
        <v>75</v>
      </c>
      <c r="AY1639" s="247" t="s">
        <v>156</v>
      </c>
    </row>
    <row r="1640" s="13" customFormat="1">
      <c r="A1640" s="13"/>
      <c r="B1640" s="237"/>
      <c r="C1640" s="238"/>
      <c r="D1640" s="239" t="s">
        <v>170</v>
      </c>
      <c r="E1640" s="240" t="s">
        <v>1</v>
      </c>
      <c r="F1640" s="241" t="s">
        <v>173</v>
      </c>
      <c r="G1640" s="238"/>
      <c r="H1640" s="240" t="s">
        <v>1</v>
      </c>
      <c r="I1640" s="242"/>
      <c r="J1640" s="238"/>
      <c r="K1640" s="238"/>
      <c r="L1640" s="243"/>
      <c r="M1640" s="244"/>
      <c r="N1640" s="245"/>
      <c r="O1640" s="245"/>
      <c r="P1640" s="245"/>
      <c r="Q1640" s="245"/>
      <c r="R1640" s="245"/>
      <c r="S1640" s="245"/>
      <c r="T1640" s="246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247" t="s">
        <v>170</v>
      </c>
      <c r="AU1640" s="247" t="s">
        <v>85</v>
      </c>
      <c r="AV1640" s="13" t="s">
        <v>83</v>
      </c>
      <c r="AW1640" s="13" t="s">
        <v>31</v>
      </c>
      <c r="AX1640" s="13" t="s">
        <v>75</v>
      </c>
      <c r="AY1640" s="247" t="s">
        <v>156</v>
      </c>
    </row>
    <row r="1641" s="13" customFormat="1">
      <c r="A1641" s="13"/>
      <c r="B1641" s="237"/>
      <c r="C1641" s="238"/>
      <c r="D1641" s="239" t="s">
        <v>170</v>
      </c>
      <c r="E1641" s="240" t="s">
        <v>1</v>
      </c>
      <c r="F1641" s="241" t="s">
        <v>1454</v>
      </c>
      <c r="G1641" s="238"/>
      <c r="H1641" s="240" t="s">
        <v>1</v>
      </c>
      <c r="I1641" s="242"/>
      <c r="J1641" s="238"/>
      <c r="K1641" s="238"/>
      <c r="L1641" s="243"/>
      <c r="M1641" s="244"/>
      <c r="N1641" s="245"/>
      <c r="O1641" s="245"/>
      <c r="P1641" s="245"/>
      <c r="Q1641" s="245"/>
      <c r="R1641" s="245"/>
      <c r="S1641" s="245"/>
      <c r="T1641" s="246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47" t="s">
        <v>170</v>
      </c>
      <c r="AU1641" s="247" t="s">
        <v>85</v>
      </c>
      <c r="AV1641" s="13" t="s">
        <v>83</v>
      </c>
      <c r="AW1641" s="13" t="s">
        <v>31</v>
      </c>
      <c r="AX1641" s="13" t="s">
        <v>75</v>
      </c>
      <c r="AY1641" s="247" t="s">
        <v>156</v>
      </c>
    </row>
    <row r="1642" s="13" customFormat="1">
      <c r="A1642" s="13"/>
      <c r="B1642" s="237"/>
      <c r="C1642" s="238"/>
      <c r="D1642" s="239" t="s">
        <v>170</v>
      </c>
      <c r="E1642" s="240" t="s">
        <v>1</v>
      </c>
      <c r="F1642" s="241" t="s">
        <v>1455</v>
      </c>
      <c r="G1642" s="238"/>
      <c r="H1642" s="240" t="s">
        <v>1</v>
      </c>
      <c r="I1642" s="242"/>
      <c r="J1642" s="238"/>
      <c r="K1642" s="238"/>
      <c r="L1642" s="243"/>
      <c r="M1642" s="244"/>
      <c r="N1642" s="245"/>
      <c r="O1642" s="245"/>
      <c r="P1642" s="245"/>
      <c r="Q1642" s="245"/>
      <c r="R1642" s="245"/>
      <c r="S1642" s="245"/>
      <c r="T1642" s="246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T1642" s="247" t="s">
        <v>170</v>
      </c>
      <c r="AU1642" s="247" t="s">
        <v>85</v>
      </c>
      <c r="AV1642" s="13" t="s">
        <v>83</v>
      </c>
      <c r="AW1642" s="13" t="s">
        <v>31</v>
      </c>
      <c r="AX1642" s="13" t="s">
        <v>75</v>
      </c>
      <c r="AY1642" s="247" t="s">
        <v>156</v>
      </c>
    </row>
    <row r="1643" s="13" customFormat="1">
      <c r="A1643" s="13"/>
      <c r="B1643" s="237"/>
      <c r="C1643" s="238"/>
      <c r="D1643" s="239" t="s">
        <v>170</v>
      </c>
      <c r="E1643" s="240" t="s">
        <v>1</v>
      </c>
      <c r="F1643" s="241" t="s">
        <v>173</v>
      </c>
      <c r="G1643" s="238"/>
      <c r="H1643" s="240" t="s">
        <v>1</v>
      </c>
      <c r="I1643" s="242"/>
      <c r="J1643" s="238"/>
      <c r="K1643" s="238"/>
      <c r="L1643" s="243"/>
      <c r="M1643" s="244"/>
      <c r="N1643" s="245"/>
      <c r="O1643" s="245"/>
      <c r="P1643" s="245"/>
      <c r="Q1643" s="245"/>
      <c r="R1643" s="245"/>
      <c r="S1643" s="245"/>
      <c r="T1643" s="246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47" t="s">
        <v>170</v>
      </c>
      <c r="AU1643" s="247" t="s">
        <v>85</v>
      </c>
      <c r="AV1643" s="13" t="s">
        <v>83</v>
      </c>
      <c r="AW1643" s="13" t="s">
        <v>31</v>
      </c>
      <c r="AX1643" s="13" t="s">
        <v>75</v>
      </c>
      <c r="AY1643" s="247" t="s">
        <v>156</v>
      </c>
    </row>
    <row r="1644" s="14" customFormat="1">
      <c r="A1644" s="14"/>
      <c r="B1644" s="248"/>
      <c r="C1644" s="249"/>
      <c r="D1644" s="239" t="s">
        <v>170</v>
      </c>
      <c r="E1644" s="250" t="s">
        <v>1</v>
      </c>
      <c r="F1644" s="251" t="s">
        <v>1456</v>
      </c>
      <c r="G1644" s="249"/>
      <c r="H1644" s="252">
        <v>52.704000000000001</v>
      </c>
      <c r="I1644" s="253"/>
      <c r="J1644" s="249"/>
      <c r="K1644" s="249"/>
      <c r="L1644" s="254"/>
      <c r="M1644" s="255"/>
      <c r="N1644" s="256"/>
      <c r="O1644" s="256"/>
      <c r="P1644" s="256"/>
      <c r="Q1644" s="256"/>
      <c r="R1644" s="256"/>
      <c r="S1644" s="256"/>
      <c r="T1644" s="257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T1644" s="258" t="s">
        <v>170</v>
      </c>
      <c r="AU1644" s="258" t="s">
        <v>85</v>
      </c>
      <c r="AV1644" s="14" t="s">
        <v>85</v>
      </c>
      <c r="AW1644" s="14" t="s">
        <v>31</v>
      </c>
      <c r="AX1644" s="14" t="s">
        <v>75</v>
      </c>
      <c r="AY1644" s="258" t="s">
        <v>156</v>
      </c>
    </row>
    <row r="1645" s="14" customFormat="1">
      <c r="A1645" s="14"/>
      <c r="B1645" s="248"/>
      <c r="C1645" s="249"/>
      <c r="D1645" s="239" t="s">
        <v>170</v>
      </c>
      <c r="E1645" s="250" t="s">
        <v>1</v>
      </c>
      <c r="F1645" s="251" t="s">
        <v>1457</v>
      </c>
      <c r="G1645" s="249"/>
      <c r="H1645" s="252">
        <v>19.68</v>
      </c>
      <c r="I1645" s="253"/>
      <c r="J1645" s="249"/>
      <c r="K1645" s="249"/>
      <c r="L1645" s="254"/>
      <c r="M1645" s="255"/>
      <c r="N1645" s="256"/>
      <c r="O1645" s="256"/>
      <c r="P1645" s="256"/>
      <c r="Q1645" s="256"/>
      <c r="R1645" s="256"/>
      <c r="S1645" s="256"/>
      <c r="T1645" s="257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58" t="s">
        <v>170</v>
      </c>
      <c r="AU1645" s="258" t="s">
        <v>85</v>
      </c>
      <c r="AV1645" s="14" t="s">
        <v>85</v>
      </c>
      <c r="AW1645" s="14" t="s">
        <v>31</v>
      </c>
      <c r="AX1645" s="14" t="s">
        <v>75</v>
      </c>
      <c r="AY1645" s="258" t="s">
        <v>156</v>
      </c>
    </row>
    <row r="1646" s="15" customFormat="1">
      <c r="A1646" s="15"/>
      <c r="B1646" s="259"/>
      <c r="C1646" s="260"/>
      <c r="D1646" s="239" t="s">
        <v>170</v>
      </c>
      <c r="E1646" s="261" t="s">
        <v>1</v>
      </c>
      <c r="F1646" s="262" t="s">
        <v>176</v>
      </c>
      <c r="G1646" s="260"/>
      <c r="H1646" s="263">
        <v>72.384</v>
      </c>
      <c r="I1646" s="264"/>
      <c r="J1646" s="260"/>
      <c r="K1646" s="260"/>
      <c r="L1646" s="265"/>
      <c r="M1646" s="266"/>
      <c r="N1646" s="267"/>
      <c r="O1646" s="267"/>
      <c r="P1646" s="267"/>
      <c r="Q1646" s="267"/>
      <c r="R1646" s="267"/>
      <c r="S1646" s="267"/>
      <c r="T1646" s="268"/>
      <c r="U1646" s="15"/>
      <c r="V1646" s="15"/>
      <c r="W1646" s="15"/>
      <c r="X1646" s="15"/>
      <c r="Y1646" s="15"/>
      <c r="Z1646" s="15"/>
      <c r="AA1646" s="15"/>
      <c r="AB1646" s="15"/>
      <c r="AC1646" s="15"/>
      <c r="AD1646" s="15"/>
      <c r="AE1646" s="15"/>
      <c r="AT1646" s="269" t="s">
        <v>170</v>
      </c>
      <c r="AU1646" s="269" t="s">
        <v>85</v>
      </c>
      <c r="AV1646" s="15" t="s">
        <v>165</v>
      </c>
      <c r="AW1646" s="15" t="s">
        <v>31</v>
      </c>
      <c r="AX1646" s="15" t="s">
        <v>83</v>
      </c>
      <c r="AY1646" s="269" t="s">
        <v>156</v>
      </c>
    </row>
    <row r="1647" s="2" customFormat="1" ht="26.4" customHeight="1">
      <c r="A1647" s="39"/>
      <c r="B1647" s="40"/>
      <c r="C1647" s="219" t="s">
        <v>1468</v>
      </c>
      <c r="D1647" s="219" t="s">
        <v>160</v>
      </c>
      <c r="E1647" s="220" t="s">
        <v>1469</v>
      </c>
      <c r="F1647" s="221" t="s">
        <v>1470</v>
      </c>
      <c r="G1647" s="222" t="s">
        <v>163</v>
      </c>
      <c r="H1647" s="223">
        <v>72.384</v>
      </c>
      <c r="I1647" s="224"/>
      <c r="J1647" s="225">
        <f>ROUND(I1647*H1647,2)</f>
        <v>0</v>
      </c>
      <c r="K1647" s="221" t="s">
        <v>164</v>
      </c>
      <c r="L1647" s="45"/>
      <c r="M1647" s="226" t="s">
        <v>1</v>
      </c>
      <c r="N1647" s="227" t="s">
        <v>40</v>
      </c>
      <c r="O1647" s="92"/>
      <c r="P1647" s="228">
        <f>O1647*H1647</f>
        <v>0</v>
      </c>
      <c r="Q1647" s="228">
        <v>0.00016000000000000001</v>
      </c>
      <c r="R1647" s="228">
        <f>Q1647*H1647</f>
        <v>0.01158144</v>
      </c>
      <c r="S1647" s="228">
        <v>0</v>
      </c>
      <c r="T1647" s="229">
        <f>S1647*H1647</f>
        <v>0</v>
      </c>
      <c r="U1647" s="39"/>
      <c r="V1647" s="39"/>
      <c r="W1647" s="39"/>
      <c r="X1647" s="39"/>
      <c r="Y1647" s="39"/>
      <c r="Z1647" s="39"/>
      <c r="AA1647" s="39"/>
      <c r="AB1647" s="39"/>
      <c r="AC1647" s="39"/>
      <c r="AD1647" s="39"/>
      <c r="AE1647" s="39"/>
      <c r="AR1647" s="230" t="s">
        <v>209</v>
      </c>
      <c r="AT1647" s="230" t="s">
        <v>160</v>
      </c>
      <c r="AU1647" s="230" t="s">
        <v>85</v>
      </c>
      <c r="AY1647" s="18" t="s">
        <v>156</v>
      </c>
      <c r="BE1647" s="231">
        <f>IF(N1647="základní",J1647,0)</f>
        <v>0</v>
      </c>
      <c r="BF1647" s="231">
        <f>IF(N1647="snížená",J1647,0)</f>
        <v>0</v>
      </c>
      <c r="BG1647" s="231">
        <f>IF(N1647="zákl. přenesená",J1647,0)</f>
        <v>0</v>
      </c>
      <c r="BH1647" s="231">
        <f>IF(N1647="sníž. přenesená",J1647,0)</f>
        <v>0</v>
      </c>
      <c r="BI1647" s="231">
        <f>IF(N1647="nulová",J1647,0)</f>
        <v>0</v>
      </c>
      <c r="BJ1647" s="18" t="s">
        <v>83</v>
      </c>
      <c r="BK1647" s="231">
        <f>ROUND(I1647*H1647,2)</f>
        <v>0</v>
      </c>
      <c r="BL1647" s="18" t="s">
        <v>209</v>
      </c>
      <c r="BM1647" s="230" t="s">
        <v>1471</v>
      </c>
    </row>
    <row r="1648" s="2" customFormat="1">
      <c r="A1648" s="39"/>
      <c r="B1648" s="40"/>
      <c r="C1648" s="41"/>
      <c r="D1648" s="232" t="s">
        <v>168</v>
      </c>
      <c r="E1648" s="41"/>
      <c r="F1648" s="233" t="s">
        <v>1472</v>
      </c>
      <c r="G1648" s="41"/>
      <c r="H1648" s="41"/>
      <c r="I1648" s="234"/>
      <c r="J1648" s="41"/>
      <c r="K1648" s="41"/>
      <c r="L1648" s="45"/>
      <c r="M1648" s="235"/>
      <c r="N1648" s="236"/>
      <c r="O1648" s="92"/>
      <c r="P1648" s="92"/>
      <c r="Q1648" s="92"/>
      <c r="R1648" s="92"/>
      <c r="S1648" s="92"/>
      <c r="T1648" s="93"/>
      <c r="U1648" s="39"/>
      <c r="V1648" s="39"/>
      <c r="W1648" s="39"/>
      <c r="X1648" s="39"/>
      <c r="Y1648" s="39"/>
      <c r="Z1648" s="39"/>
      <c r="AA1648" s="39"/>
      <c r="AB1648" s="39"/>
      <c r="AC1648" s="39"/>
      <c r="AD1648" s="39"/>
      <c r="AE1648" s="39"/>
      <c r="AT1648" s="18" t="s">
        <v>168</v>
      </c>
      <c r="AU1648" s="18" t="s">
        <v>85</v>
      </c>
    </row>
    <row r="1649" s="2" customFormat="1" ht="26.4" customHeight="1">
      <c r="A1649" s="39"/>
      <c r="B1649" s="40"/>
      <c r="C1649" s="219" t="s">
        <v>1473</v>
      </c>
      <c r="D1649" s="219" t="s">
        <v>160</v>
      </c>
      <c r="E1649" s="220" t="s">
        <v>1474</v>
      </c>
      <c r="F1649" s="221" t="s">
        <v>1475</v>
      </c>
      <c r="G1649" s="222" t="s">
        <v>163</v>
      </c>
      <c r="H1649" s="223">
        <v>353.36099999999999</v>
      </c>
      <c r="I1649" s="224"/>
      <c r="J1649" s="225">
        <f>ROUND(I1649*H1649,2)</f>
        <v>0</v>
      </c>
      <c r="K1649" s="221" t="s">
        <v>164</v>
      </c>
      <c r="L1649" s="45"/>
      <c r="M1649" s="226" t="s">
        <v>1</v>
      </c>
      <c r="N1649" s="227" t="s">
        <v>40</v>
      </c>
      <c r="O1649" s="92"/>
      <c r="P1649" s="228">
        <f>O1649*H1649</f>
        <v>0</v>
      </c>
      <c r="Q1649" s="228">
        <v>8.0000000000000007E-05</v>
      </c>
      <c r="R1649" s="228">
        <f>Q1649*H1649</f>
        <v>0.028268880000000003</v>
      </c>
      <c r="S1649" s="228">
        <v>0</v>
      </c>
      <c r="T1649" s="229">
        <f>S1649*H1649</f>
        <v>0</v>
      </c>
      <c r="U1649" s="39"/>
      <c r="V1649" s="39"/>
      <c r="W1649" s="39"/>
      <c r="X1649" s="39"/>
      <c r="Y1649" s="39"/>
      <c r="Z1649" s="39"/>
      <c r="AA1649" s="39"/>
      <c r="AB1649" s="39"/>
      <c r="AC1649" s="39"/>
      <c r="AD1649" s="39"/>
      <c r="AE1649" s="39"/>
      <c r="AR1649" s="230" t="s">
        <v>209</v>
      </c>
      <c r="AT1649" s="230" t="s">
        <v>160</v>
      </c>
      <c r="AU1649" s="230" t="s">
        <v>85</v>
      </c>
      <c r="AY1649" s="18" t="s">
        <v>156</v>
      </c>
      <c r="BE1649" s="231">
        <f>IF(N1649="základní",J1649,0)</f>
        <v>0</v>
      </c>
      <c r="BF1649" s="231">
        <f>IF(N1649="snížená",J1649,0)</f>
        <v>0</v>
      </c>
      <c r="BG1649" s="231">
        <f>IF(N1649="zákl. přenesená",J1649,0)</f>
        <v>0</v>
      </c>
      <c r="BH1649" s="231">
        <f>IF(N1649="sníž. přenesená",J1649,0)</f>
        <v>0</v>
      </c>
      <c r="BI1649" s="231">
        <f>IF(N1649="nulová",J1649,0)</f>
        <v>0</v>
      </c>
      <c r="BJ1649" s="18" t="s">
        <v>83</v>
      </c>
      <c r="BK1649" s="231">
        <f>ROUND(I1649*H1649,2)</f>
        <v>0</v>
      </c>
      <c r="BL1649" s="18" t="s">
        <v>209</v>
      </c>
      <c r="BM1649" s="230" t="s">
        <v>1476</v>
      </c>
    </row>
    <row r="1650" s="2" customFormat="1">
      <c r="A1650" s="39"/>
      <c r="B1650" s="40"/>
      <c r="C1650" s="41"/>
      <c r="D1650" s="232" t="s">
        <v>168</v>
      </c>
      <c r="E1650" s="41"/>
      <c r="F1650" s="233" t="s">
        <v>1477</v>
      </c>
      <c r="G1650" s="41"/>
      <c r="H1650" s="41"/>
      <c r="I1650" s="234"/>
      <c r="J1650" s="41"/>
      <c r="K1650" s="41"/>
      <c r="L1650" s="45"/>
      <c r="M1650" s="235"/>
      <c r="N1650" s="236"/>
      <c r="O1650" s="92"/>
      <c r="P1650" s="92"/>
      <c r="Q1650" s="92"/>
      <c r="R1650" s="92"/>
      <c r="S1650" s="92"/>
      <c r="T1650" s="93"/>
      <c r="U1650" s="39"/>
      <c r="V1650" s="39"/>
      <c r="W1650" s="39"/>
      <c r="X1650" s="39"/>
      <c r="Y1650" s="39"/>
      <c r="Z1650" s="39"/>
      <c r="AA1650" s="39"/>
      <c r="AB1650" s="39"/>
      <c r="AC1650" s="39"/>
      <c r="AD1650" s="39"/>
      <c r="AE1650" s="39"/>
      <c r="AT1650" s="18" t="s">
        <v>168</v>
      </c>
      <c r="AU1650" s="18" t="s">
        <v>85</v>
      </c>
    </row>
    <row r="1651" s="13" customFormat="1">
      <c r="A1651" s="13"/>
      <c r="B1651" s="237"/>
      <c r="C1651" s="238"/>
      <c r="D1651" s="239" t="s">
        <v>170</v>
      </c>
      <c r="E1651" s="240" t="s">
        <v>1</v>
      </c>
      <c r="F1651" s="241" t="s">
        <v>171</v>
      </c>
      <c r="G1651" s="238"/>
      <c r="H1651" s="240" t="s">
        <v>1</v>
      </c>
      <c r="I1651" s="242"/>
      <c r="J1651" s="238"/>
      <c r="K1651" s="238"/>
      <c r="L1651" s="243"/>
      <c r="M1651" s="244"/>
      <c r="N1651" s="245"/>
      <c r="O1651" s="245"/>
      <c r="P1651" s="245"/>
      <c r="Q1651" s="245"/>
      <c r="R1651" s="245"/>
      <c r="S1651" s="245"/>
      <c r="T1651" s="246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47" t="s">
        <v>170</v>
      </c>
      <c r="AU1651" s="247" t="s">
        <v>85</v>
      </c>
      <c r="AV1651" s="13" t="s">
        <v>83</v>
      </c>
      <c r="AW1651" s="13" t="s">
        <v>31</v>
      </c>
      <c r="AX1651" s="13" t="s">
        <v>75</v>
      </c>
      <c r="AY1651" s="247" t="s">
        <v>156</v>
      </c>
    </row>
    <row r="1652" s="13" customFormat="1">
      <c r="A1652" s="13"/>
      <c r="B1652" s="237"/>
      <c r="C1652" s="238"/>
      <c r="D1652" s="239" t="s">
        <v>170</v>
      </c>
      <c r="E1652" s="240" t="s">
        <v>1</v>
      </c>
      <c r="F1652" s="241" t="s">
        <v>172</v>
      </c>
      <c r="G1652" s="238"/>
      <c r="H1652" s="240" t="s">
        <v>1</v>
      </c>
      <c r="I1652" s="242"/>
      <c r="J1652" s="238"/>
      <c r="K1652" s="238"/>
      <c r="L1652" s="243"/>
      <c r="M1652" s="244"/>
      <c r="N1652" s="245"/>
      <c r="O1652" s="245"/>
      <c r="P1652" s="245"/>
      <c r="Q1652" s="245"/>
      <c r="R1652" s="245"/>
      <c r="S1652" s="245"/>
      <c r="T1652" s="246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47" t="s">
        <v>170</v>
      </c>
      <c r="AU1652" s="247" t="s">
        <v>85</v>
      </c>
      <c r="AV1652" s="13" t="s">
        <v>83</v>
      </c>
      <c r="AW1652" s="13" t="s">
        <v>31</v>
      </c>
      <c r="AX1652" s="13" t="s">
        <v>75</v>
      </c>
      <c r="AY1652" s="247" t="s">
        <v>156</v>
      </c>
    </row>
    <row r="1653" s="13" customFormat="1">
      <c r="A1653" s="13"/>
      <c r="B1653" s="237"/>
      <c r="C1653" s="238"/>
      <c r="D1653" s="239" t="s">
        <v>170</v>
      </c>
      <c r="E1653" s="240" t="s">
        <v>1</v>
      </c>
      <c r="F1653" s="241" t="s">
        <v>173</v>
      </c>
      <c r="G1653" s="238"/>
      <c r="H1653" s="240" t="s">
        <v>1</v>
      </c>
      <c r="I1653" s="242"/>
      <c r="J1653" s="238"/>
      <c r="K1653" s="238"/>
      <c r="L1653" s="243"/>
      <c r="M1653" s="244"/>
      <c r="N1653" s="245"/>
      <c r="O1653" s="245"/>
      <c r="P1653" s="245"/>
      <c r="Q1653" s="245"/>
      <c r="R1653" s="245"/>
      <c r="S1653" s="245"/>
      <c r="T1653" s="246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47" t="s">
        <v>170</v>
      </c>
      <c r="AU1653" s="247" t="s">
        <v>85</v>
      </c>
      <c r="AV1653" s="13" t="s">
        <v>83</v>
      </c>
      <c r="AW1653" s="13" t="s">
        <v>31</v>
      </c>
      <c r="AX1653" s="13" t="s">
        <v>75</v>
      </c>
      <c r="AY1653" s="247" t="s">
        <v>156</v>
      </c>
    </row>
    <row r="1654" s="14" customFormat="1">
      <c r="A1654" s="14"/>
      <c r="B1654" s="248"/>
      <c r="C1654" s="249"/>
      <c r="D1654" s="239" t="s">
        <v>170</v>
      </c>
      <c r="E1654" s="250" t="s">
        <v>1</v>
      </c>
      <c r="F1654" s="251" t="s">
        <v>1478</v>
      </c>
      <c r="G1654" s="249"/>
      <c r="H1654" s="252">
        <v>39.963000000000001</v>
      </c>
      <c r="I1654" s="253"/>
      <c r="J1654" s="249"/>
      <c r="K1654" s="249"/>
      <c r="L1654" s="254"/>
      <c r="M1654" s="255"/>
      <c r="N1654" s="256"/>
      <c r="O1654" s="256"/>
      <c r="P1654" s="256"/>
      <c r="Q1654" s="256"/>
      <c r="R1654" s="256"/>
      <c r="S1654" s="256"/>
      <c r="T1654" s="257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T1654" s="258" t="s">
        <v>170</v>
      </c>
      <c r="AU1654" s="258" t="s">
        <v>85</v>
      </c>
      <c r="AV1654" s="14" t="s">
        <v>85</v>
      </c>
      <c r="AW1654" s="14" t="s">
        <v>31</v>
      </c>
      <c r="AX1654" s="14" t="s">
        <v>75</v>
      </c>
      <c r="AY1654" s="258" t="s">
        <v>156</v>
      </c>
    </row>
    <row r="1655" s="14" customFormat="1">
      <c r="A1655" s="14"/>
      <c r="B1655" s="248"/>
      <c r="C1655" s="249"/>
      <c r="D1655" s="239" t="s">
        <v>170</v>
      </c>
      <c r="E1655" s="250" t="s">
        <v>1</v>
      </c>
      <c r="F1655" s="251" t="s">
        <v>1479</v>
      </c>
      <c r="G1655" s="249"/>
      <c r="H1655" s="252">
        <v>277.24799999999999</v>
      </c>
      <c r="I1655" s="253"/>
      <c r="J1655" s="249"/>
      <c r="K1655" s="249"/>
      <c r="L1655" s="254"/>
      <c r="M1655" s="255"/>
      <c r="N1655" s="256"/>
      <c r="O1655" s="256"/>
      <c r="P1655" s="256"/>
      <c r="Q1655" s="256"/>
      <c r="R1655" s="256"/>
      <c r="S1655" s="256"/>
      <c r="T1655" s="257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58" t="s">
        <v>170</v>
      </c>
      <c r="AU1655" s="258" t="s">
        <v>85</v>
      </c>
      <c r="AV1655" s="14" t="s">
        <v>85</v>
      </c>
      <c r="AW1655" s="14" t="s">
        <v>31</v>
      </c>
      <c r="AX1655" s="14" t="s">
        <v>75</v>
      </c>
      <c r="AY1655" s="258" t="s">
        <v>156</v>
      </c>
    </row>
    <row r="1656" s="14" customFormat="1">
      <c r="A1656" s="14"/>
      <c r="B1656" s="248"/>
      <c r="C1656" s="249"/>
      <c r="D1656" s="239" t="s">
        <v>170</v>
      </c>
      <c r="E1656" s="250" t="s">
        <v>1</v>
      </c>
      <c r="F1656" s="251" t="s">
        <v>1480</v>
      </c>
      <c r="G1656" s="249"/>
      <c r="H1656" s="252">
        <v>36.149999999999999</v>
      </c>
      <c r="I1656" s="253"/>
      <c r="J1656" s="249"/>
      <c r="K1656" s="249"/>
      <c r="L1656" s="254"/>
      <c r="M1656" s="255"/>
      <c r="N1656" s="256"/>
      <c r="O1656" s="256"/>
      <c r="P1656" s="256"/>
      <c r="Q1656" s="256"/>
      <c r="R1656" s="256"/>
      <c r="S1656" s="256"/>
      <c r="T1656" s="257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T1656" s="258" t="s">
        <v>170</v>
      </c>
      <c r="AU1656" s="258" t="s">
        <v>85</v>
      </c>
      <c r="AV1656" s="14" t="s">
        <v>85</v>
      </c>
      <c r="AW1656" s="14" t="s">
        <v>31</v>
      </c>
      <c r="AX1656" s="14" t="s">
        <v>75</v>
      </c>
      <c r="AY1656" s="258" t="s">
        <v>156</v>
      </c>
    </row>
    <row r="1657" s="15" customFormat="1">
      <c r="A1657" s="15"/>
      <c r="B1657" s="259"/>
      <c r="C1657" s="260"/>
      <c r="D1657" s="239" t="s">
        <v>170</v>
      </c>
      <c r="E1657" s="261" t="s">
        <v>1</v>
      </c>
      <c r="F1657" s="262" t="s">
        <v>176</v>
      </c>
      <c r="G1657" s="260"/>
      <c r="H1657" s="263">
        <v>353.36099999999999</v>
      </c>
      <c r="I1657" s="264"/>
      <c r="J1657" s="260"/>
      <c r="K1657" s="260"/>
      <c r="L1657" s="265"/>
      <c r="M1657" s="266"/>
      <c r="N1657" s="267"/>
      <c r="O1657" s="267"/>
      <c r="P1657" s="267"/>
      <c r="Q1657" s="267"/>
      <c r="R1657" s="267"/>
      <c r="S1657" s="267"/>
      <c r="T1657" s="268"/>
      <c r="U1657" s="15"/>
      <c r="V1657" s="15"/>
      <c r="W1657" s="15"/>
      <c r="X1657" s="15"/>
      <c r="Y1657" s="15"/>
      <c r="Z1657" s="15"/>
      <c r="AA1657" s="15"/>
      <c r="AB1657" s="15"/>
      <c r="AC1657" s="15"/>
      <c r="AD1657" s="15"/>
      <c r="AE1657" s="15"/>
      <c r="AT1657" s="269" t="s">
        <v>170</v>
      </c>
      <c r="AU1657" s="269" t="s">
        <v>85</v>
      </c>
      <c r="AV1657" s="15" t="s">
        <v>165</v>
      </c>
      <c r="AW1657" s="15" t="s">
        <v>31</v>
      </c>
      <c r="AX1657" s="15" t="s">
        <v>83</v>
      </c>
      <c r="AY1657" s="269" t="s">
        <v>156</v>
      </c>
    </row>
    <row r="1658" s="2" customFormat="1" ht="26.4" customHeight="1">
      <c r="A1658" s="39"/>
      <c r="B1658" s="40"/>
      <c r="C1658" s="219" t="s">
        <v>1481</v>
      </c>
      <c r="D1658" s="219" t="s">
        <v>160</v>
      </c>
      <c r="E1658" s="220" t="s">
        <v>1482</v>
      </c>
      <c r="F1658" s="221" t="s">
        <v>1483</v>
      </c>
      <c r="G1658" s="222" t="s">
        <v>163</v>
      </c>
      <c r="H1658" s="223">
        <v>353.36099999999999</v>
      </c>
      <c r="I1658" s="224"/>
      <c r="J1658" s="225">
        <f>ROUND(I1658*H1658,2)</f>
        <v>0</v>
      </c>
      <c r="K1658" s="221" t="s">
        <v>164</v>
      </c>
      <c r="L1658" s="45"/>
      <c r="M1658" s="226" t="s">
        <v>1</v>
      </c>
      <c r="N1658" s="227" t="s">
        <v>40</v>
      </c>
      <c r="O1658" s="92"/>
      <c r="P1658" s="228">
        <f>O1658*H1658</f>
        <v>0</v>
      </c>
      <c r="Q1658" s="228">
        <v>2.0000000000000002E-05</v>
      </c>
      <c r="R1658" s="228">
        <f>Q1658*H1658</f>
        <v>0.0070672200000000008</v>
      </c>
      <c r="S1658" s="228">
        <v>0</v>
      </c>
      <c r="T1658" s="229">
        <f>S1658*H1658</f>
        <v>0</v>
      </c>
      <c r="U1658" s="39"/>
      <c r="V1658" s="39"/>
      <c r="W1658" s="39"/>
      <c r="X1658" s="39"/>
      <c r="Y1658" s="39"/>
      <c r="Z1658" s="39"/>
      <c r="AA1658" s="39"/>
      <c r="AB1658" s="39"/>
      <c r="AC1658" s="39"/>
      <c r="AD1658" s="39"/>
      <c r="AE1658" s="39"/>
      <c r="AR1658" s="230" t="s">
        <v>209</v>
      </c>
      <c r="AT1658" s="230" t="s">
        <v>160</v>
      </c>
      <c r="AU1658" s="230" t="s">
        <v>85</v>
      </c>
      <c r="AY1658" s="18" t="s">
        <v>156</v>
      </c>
      <c r="BE1658" s="231">
        <f>IF(N1658="základní",J1658,0)</f>
        <v>0</v>
      </c>
      <c r="BF1658" s="231">
        <f>IF(N1658="snížená",J1658,0)</f>
        <v>0</v>
      </c>
      <c r="BG1658" s="231">
        <f>IF(N1658="zákl. přenesená",J1658,0)</f>
        <v>0</v>
      </c>
      <c r="BH1658" s="231">
        <f>IF(N1658="sníž. přenesená",J1658,0)</f>
        <v>0</v>
      </c>
      <c r="BI1658" s="231">
        <f>IF(N1658="nulová",J1658,0)</f>
        <v>0</v>
      </c>
      <c r="BJ1658" s="18" t="s">
        <v>83</v>
      </c>
      <c r="BK1658" s="231">
        <f>ROUND(I1658*H1658,2)</f>
        <v>0</v>
      </c>
      <c r="BL1658" s="18" t="s">
        <v>209</v>
      </c>
      <c r="BM1658" s="230" t="s">
        <v>1484</v>
      </c>
    </row>
    <row r="1659" s="2" customFormat="1">
      <c r="A1659" s="39"/>
      <c r="B1659" s="40"/>
      <c r="C1659" s="41"/>
      <c r="D1659" s="232" t="s">
        <v>168</v>
      </c>
      <c r="E1659" s="41"/>
      <c r="F1659" s="233" t="s">
        <v>1485</v>
      </c>
      <c r="G1659" s="41"/>
      <c r="H1659" s="41"/>
      <c r="I1659" s="234"/>
      <c r="J1659" s="41"/>
      <c r="K1659" s="41"/>
      <c r="L1659" s="45"/>
      <c r="M1659" s="235"/>
      <c r="N1659" s="236"/>
      <c r="O1659" s="92"/>
      <c r="P1659" s="92"/>
      <c r="Q1659" s="92"/>
      <c r="R1659" s="92"/>
      <c r="S1659" s="92"/>
      <c r="T1659" s="93"/>
      <c r="U1659" s="39"/>
      <c r="V1659" s="39"/>
      <c r="W1659" s="39"/>
      <c r="X1659" s="39"/>
      <c r="Y1659" s="39"/>
      <c r="Z1659" s="39"/>
      <c r="AA1659" s="39"/>
      <c r="AB1659" s="39"/>
      <c r="AC1659" s="39"/>
      <c r="AD1659" s="39"/>
      <c r="AE1659" s="39"/>
      <c r="AT1659" s="18" t="s">
        <v>168</v>
      </c>
      <c r="AU1659" s="18" t="s">
        <v>85</v>
      </c>
    </row>
    <row r="1660" s="13" customFormat="1">
      <c r="A1660" s="13"/>
      <c r="B1660" s="237"/>
      <c r="C1660" s="238"/>
      <c r="D1660" s="239" t="s">
        <v>170</v>
      </c>
      <c r="E1660" s="240" t="s">
        <v>1</v>
      </c>
      <c r="F1660" s="241" t="s">
        <v>171</v>
      </c>
      <c r="G1660" s="238"/>
      <c r="H1660" s="240" t="s">
        <v>1</v>
      </c>
      <c r="I1660" s="242"/>
      <c r="J1660" s="238"/>
      <c r="K1660" s="238"/>
      <c r="L1660" s="243"/>
      <c r="M1660" s="244"/>
      <c r="N1660" s="245"/>
      <c r="O1660" s="245"/>
      <c r="P1660" s="245"/>
      <c r="Q1660" s="245"/>
      <c r="R1660" s="245"/>
      <c r="S1660" s="245"/>
      <c r="T1660" s="246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T1660" s="247" t="s">
        <v>170</v>
      </c>
      <c r="AU1660" s="247" t="s">
        <v>85</v>
      </c>
      <c r="AV1660" s="13" t="s">
        <v>83</v>
      </c>
      <c r="AW1660" s="13" t="s">
        <v>31</v>
      </c>
      <c r="AX1660" s="13" t="s">
        <v>75</v>
      </c>
      <c r="AY1660" s="247" t="s">
        <v>156</v>
      </c>
    </row>
    <row r="1661" s="13" customFormat="1">
      <c r="A1661" s="13"/>
      <c r="B1661" s="237"/>
      <c r="C1661" s="238"/>
      <c r="D1661" s="239" t="s">
        <v>170</v>
      </c>
      <c r="E1661" s="240" t="s">
        <v>1</v>
      </c>
      <c r="F1661" s="241" t="s">
        <v>172</v>
      </c>
      <c r="G1661" s="238"/>
      <c r="H1661" s="240" t="s">
        <v>1</v>
      </c>
      <c r="I1661" s="242"/>
      <c r="J1661" s="238"/>
      <c r="K1661" s="238"/>
      <c r="L1661" s="243"/>
      <c r="M1661" s="244"/>
      <c r="N1661" s="245"/>
      <c r="O1661" s="245"/>
      <c r="P1661" s="245"/>
      <c r="Q1661" s="245"/>
      <c r="R1661" s="245"/>
      <c r="S1661" s="245"/>
      <c r="T1661" s="246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T1661" s="247" t="s">
        <v>170</v>
      </c>
      <c r="AU1661" s="247" t="s">
        <v>85</v>
      </c>
      <c r="AV1661" s="13" t="s">
        <v>83</v>
      </c>
      <c r="AW1661" s="13" t="s">
        <v>31</v>
      </c>
      <c r="AX1661" s="13" t="s">
        <v>75</v>
      </c>
      <c r="AY1661" s="247" t="s">
        <v>156</v>
      </c>
    </row>
    <row r="1662" s="13" customFormat="1">
      <c r="A1662" s="13"/>
      <c r="B1662" s="237"/>
      <c r="C1662" s="238"/>
      <c r="D1662" s="239" t="s">
        <v>170</v>
      </c>
      <c r="E1662" s="240" t="s">
        <v>1</v>
      </c>
      <c r="F1662" s="241" t="s">
        <v>173</v>
      </c>
      <c r="G1662" s="238"/>
      <c r="H1662" s="240" t="s">
        <v>1</v>
      </c>
      <c r="I1662" s="242"/>
      <c r="J1662" s="238"/>
      <c r="K1662" s="238"/>
      <c r="L1662" s="243"/>
      <c r="M1662" s="244"/>
      <c r="N1662" s="245"/>
      <c r="O1662" s="245"/>
      <c r="P1662" s="245"/>
      <c r="Q1662" s="245"/>
      <c r="R1662" s="245"/>
      <c r="S1662" s="245"/>
      <c r="T1662" s="246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247" t="s">
        <v>170</v>
      </c>
      <c r="AU1662" s="247" t="s">
        <v>85</v>
      </c>
      <c r="AV1662" s="13" t="s">
        <v>83</v>
      </c>
      <c r="AW1662" s="13" t="s">
        <v>31</v>
      </c>
      <c r="AX1662" s="13" t="s">
        <v>75</v>
      </c>
      <c r="AY1662" s="247" t="s">
        <v>156</v>
      </c>
    </row>
    <row r="1663" s="14" customFormat="1">
      <c r="A1663" s="14"/>
      <c r="B1663" s="248"/>
      <c r="C1663" s="249"/>
      <c r="D1663" s="239" t="s">
        <v>170</v>
      </c>
      <c r="E1663" s="250" t="s">
        <v>1</v>
      </c>
      <c r="F1663" s="251" t="s">
        <v>1478</v>
      </c>
      <c r="G1663" s="249"/>
      <c r="H1663" s="252">
        <v>39.963000000000001</v>
      </c>
      <c r="I1663" s="253"/>
      <c r="J1663" s="249"/>
      <c r="K1663" s="249"/>
      <c r="L1663" s="254"/>
      <c r="M1663" s="255"/>
      <c r="N1663" s="256"/>
      <c r="O1663" s="256"/>
      <c r="P1663" s="256"/>
      <c r="Q1663" s="256"/>
      <c r="R1663" s="256"/>
      <c r="S1663" s="256"/>
      <c r="T1663" s="257"/>
      <c r="U1663" s="14"/>
      <c r="V1663" s="14"/>
      <c r="W1663" s="14"/>
      <c r="X1663" s="14"/>
      <c r="Y1663" s="14"/>
      <c r="Z1663" s="14"/>
      <c r="AA1663" s="14"/>
      <c r="AB1663" s="14"/>
      <c r="AC1663" s="14"/>
      <c r="AD1663" s="14"/>
      <c r="AE1663" s="14"/>
      <c r="AT1663" s="258" t="s">
        <v>170</v>
      </c>
      <c r="AU1663" s="258" t="s">
        <v>85</v>
      </c>
      <c r="AV1663" s="14" t="s">
        <v>85</v>
      </c>
      <c r="AW1663" s="14" t="s">
        <v>31</v>
      </c>
      <c r="AX1663" s="14" t="s">
        <v>75</v>
      </c>
      <c r="AY1663" s="258" t="s">
        <v>156</v>
      </c>
    </row>
    <row r="1664" s="14" customFormat="1">
      <c r="A1664" s="14"/>
      <c r="B1664" s="248"/>
      <c r="C1664" s="249"/>
      <c r="D1664" s="239" t="s">
        <v>170</v>
      </c>
      <c r="E1664" s="250" t="s">
        <v>1</v>
      </c>
      <c r="F1664" s="251" t="s">
        <v>1479</v>
      </c>
      <c r="G1664" s="249"/>
      <c r="H1664" s="252">
        <v>277.24799999999999</v>
      </c>
      <c r="I1664" s="253"/>
      <c r="J1664" s="249"/>
      <c r="K1664" s="249"/>
      <c r="L1664" s="254"/>
      <c r="M1664" s="255"/>
      <c r="N1664" s="256"/>
      <c r="O1664" s="256"/>
      <c r="P1664" s="256"/>
      <c r="Q1664" s="256"/>
      <c r="R1664" s="256"/>
      <c r="S1664" s="256"/>
      <c r="T1664" s="257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58" t="s">
        <v>170</v>
      </c>
      <c r="AU1664" s="258" t="s">
        <v>85</v>
      </c>
      <c r="AV1664" s="14" t="s">
        <v>85</v>
      </c>
      <c r="AW1664" s="14" t="s">
        <v>31</v>
      </c>
      <c r="AX1664" s="14" t="s">
        <v>75</v>
      </c>
      <c r="AY1664" s="258" t="s">
        <v>156</v>
      </c>
    </row>
    <row r="1665" s="14" customFormat="1">
      <c r="A1665" s="14"/>
      <c r="B1665" s="248"/>
      <c r="C1665" s="249"/>
      <c r="D1665" s="239" t="s">
        <v>170</v>
      </c>
      <c r="E1665" s="250" t="s">
        <v>1</v>
      </c>
      <c r="F1665" s="251" t="s">
        <v>1480</v>
      </c>
      <c r="G1665" s="249"/>
      <c r="H1665" s="252">
        <v>36.149999999999999</v>
      </c>
      <c r="I1665" s="253"/>
      <c r="J1665" s="249"/>
      <c r="K1665" s="249"/>
      <c r="L1665" s="254"/>
      <c r="M1665" s="255"/>
      <c r="N1665" s="256"/>
      <c r="O1665" s="256"/>
      <c r="P1665" s="256"/>
      <c r="Q1665" s="256"/>
      <c r="R1665" s="256"/>
      <c r="S1665" s="256"/>
      <c r="T1665" s="257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T1665" s="258" t="s">
        <v>170</v>
      </c>
      <c r="AU1665" s="258" t="s">
        <v>85</v>
      </c>
      <c r="AV1665" s="14" t="s">
        <v>85</v>
      </c>
      <c r="AW1665" s="14" t="s">
        <v>31</v>
      </c>
      <c r="AX1665" s="14" t="s">
        <v>75</v>
      </c>
      <c r="AY1665" s="258" t="s">
        <v>156</v>
      </c>
    </row>
    <row r="1666" s="15" customFormat="1">
      <c r="A1666" s="15"/>
      <c r="B1666" s="259"/>
      <c r="C1666" s="260"/>
      <c r="D1666" s="239" t="s">
        <v>170</v>
      </c>
      <c r="E1666" s="261" t="s">
        <v>1</v>
      </c>
      <c r="F1666" s="262" t="s">
        <v>176</v>
      </c>
      <c r="G1666" s="260"/>
      <c r="H1666" s="263">
        <v>353.36099999999999</v>
      </c>
      <c r="I1666" s="264"/>
      <c r="J1666" s="260"/>
      <c r="K1666" s="260"/>
      <c r="L1666" s="265"/>
      <c r="M1666" s="266"/>
      <c r="N1666" s="267"/>
      <c r="O1666" s="267"/>
      <c r="P1666" s="267"/>
      <c r="Q1666" s="267"/>
      <c r="R1666" s="267"/>
      <c r="S1666" s="267"/>
      <c r="T1666" s="268"/>
      <c r="U1666" s="15"/>
      <c r="V1666" s="15"/>
      <c r="W1666" s="15"/>
      <c r="X1666" s="15"/>
      <c r="Y1666" s="15"/>
      <c r="Z1666" s="15"/>
      <c r="AA1666" s="15"/>
      <c r="AB1666" s="15"/>
      <c r="AC1666" s="15"/>
      <c r="AD1666" s="15"/>
      <c r="AE1666" s="15"/>
      <c r="AT1666" s="269" t="s">
        <v>170</v>
      </c>
      <c r="AU1666" s="269" t="s">
        <v>85</v>
      </c>
      <c r="AV1666" s="15" t="s">
        <v>165</v>
      </c>
      <c r="AW1666" s="15" t="s">
        <v>31</v>
      </c>
      <c r="AX1666" s="15" t="s">
        <v>83</v>
      </c>
      <c r="AY1666" s="269" t="s">
        <v>156</v>
      </c>
    </row>
    <row r="1667" s="2" customFormat="1" ht="26.4" customHeight="1">
      <c r="A1667" s="39"/>
      <c r="B1667" s="40"/>
      <c r="C1667" s="219" t="s">
        <v>1486</v>
      </c>
      <c r="D1667" s="219" t="s">
        <v>160</v>
      </c>
      <c r="E1667" s="220" t="s">
        <v>1487</v>
      </c>
      <c r="F1667" s="221" t="s">
        <v>1488</v>
      </c>
      <c r="G1667" s="222" t="s">
        <v>163</v>
      </c>
      <c r="H1667" s="223">
        <v>353.36099999999999</v>
      </c>
      <c r="I1667" s="224"/>
      <c r="J1667" s="225">
        <f>ROUND(I1667*H1667,2)</f>
        <v>0</v>
      </c>
      <c r="K1667" s="221" t="s">
        <v>164</v>
      </c>
      <c r="L1667" s="45"/>
      <c r="M1667" s="226" t="s">
        <v>1</v>
      </c>
      <c r="N1667" s="227" t="s">
        <v>40</v>
      </c>
      <c r="O1667" s="92"/>
      <c r="P1667" s="228">
        <f>O1667*H1667</f>
        <v>0</v>
      </c>
      <c r="Q1667" s="228">
        <v>0.00012999999999999999</v>
      </c>
      <c r="R1667" s="228">
        <f>Q1667*H1667</f>
        <v>0.045936929999999994</v>
      </c>
      <c r="S1667" s="228">
        <v>0</v>
      </c>
      <c r="T1667" s="229">
        <f>S1667*H1667</f>
        <v>0</v>
      </c>
      <c r="U1667" s="39"/>
      <c r="V1667" s="39"/>
      <c r="W1667" s="39"/>
      <c r="X1667" s="39"/>
      <c r="Y1667" s="39"/>
      <c r="Z1667" s="39"/>
      <c r="AA1667" s="39"/>
      <c r="AB1667" s="39"/>
      <c r="AC1667" s="39"/>
      <c r="AD1667" s="39"/>
      <c r="AE1667" s="39"/>
      <c r="AR1667" s="230" t="s">
        <v>209</v>
      </c>
      <c r="AT1667" s="230" t="s">
        <v>160</v>
      </c>
      <c r="AU1667" s="230" t="s">
        <v>85</v>
      </c>
      <c r="AY1667" s="18" t="s">
        <v>156</v>
      </c>
      <c r="BE1667" s="231">
        <f>IF(N1667="základní",J1667,0)</f>
        <v>0</v>
      </c>
      <c r="BF1667" s="231">
        <f>IF(N1667="snížená",J1667,0)</f>
        <v>0</v>
      </c>
      <c r="BG1667" s="231">
        <f>IF(N1667="zákl. přenesená",J1667,0)</f>
        <v>0</v>
      </c>
      <c r="BH1667" s="231">
        <f>IF(N1667="sníž. přenesená",J1667,0)</f>
        <v>0</v>
      </c>
      <c r="BI1667" s="231">
        <f>IF(N1667="nulová",J1667,0)</f>
        <v>0</v>
      </c>
      <c r="BJ1667" s="18" t="s">
        <v>83</v>
      </c>
      <c r="BK1667" s="231">
        <f>ROUND(I1667*H1667,2)</f>
        <v>0</v>
      </c>
      <c r="BL1667" s="18" t="s">
        <v>209</v>
      </c>
      <c r="BM1667" s="230" t="s">
        <v>1489</v>
      </c>
    </row>
    <row r="1668" s="2" customFormat="1">
      <c r="A1668" s="39"/>
      <c r="B1668" s="40"/>
      <c r="C1668" s="41"/>
      <c r="D1668" s="232" t="s">
        <v>168</v>
      </c>
      <c r="E1668" s="41"/>
      <c r="F1668" s="233" t="s">
        <v>1490</v>
      </c>
      <c r="G1668" s="41"/>
      <c r="H1668" s="41"/>
      <c r="I1668" s="234"/>
      <c r="J1668" s="41"/>
      <c r="K1668" s="41"/>
      <c r="L1668" s="45"/>
      <c r="M1668" s="235"/>
      <c r="N1668" s="236"/>
      <c r="O1668" s="92"/>
      <c r="P1668" s="92"/>
      <c r="Q1668" s="92"/>
      <c r="R1668" s="92"/>
      <c r="S1668" s="92"/>
      <c r="T1668" s="93"/>
      <c r="U1668" s="39"/>
      <c r="V1668" s="39"/>
      <c r="W1668" s="39"/>
      <c r="X1668" s="39"/>
      <c r="Y1668" s="39"/>
      <c r="Z1668" s="39"/>
      <c r="AA1668" s="39"/>
      <c r="AB1668" s="39"/>
      <c r="AC1668" s="39"/>
      <c r="AD1668" s="39"/>
      <c r="AE1668" s="39"/>
      <c r="AT1668" s="18" t="s">
        <v>168</v>
      </c>
      <c r="AU1668" s="18" t="s">
        <v>85</v>
      </c>
    </row>
    <row r="1669" s="13" customFormat="1">
      <c r="A1669" s="13"/>
      <c r="B1669" s="237"/>
      <c r="C1669" s="238"/>
      <c r="D1669" s="239" t="s">
        <v>170</v>
      </c>
      <c r="E1669" s="240" t="s">
        <v>1</v>
      </c>
      <c r="F1669" s="241" t="s">
        <v>171</v>
      </c>
      <c r="G1669" s="238"/>
      <c r="H1669" s="240" t="s">
        <v>1</v>
      </c>
      <c r="I1669" s="242"/>
      <c r="J1669" s="238"/>
      <c r="K1669" s="238"/>
      <c r="L1669" s="243"/>
      <c r="M1669" s="244"/>
      <c r="N1669" s="245"/>
      <c r="O1669" s="245"/>
      <c r="P1669" s="245"/>
      <c r="Q1669" s="245"/>
      <c r="R1669" s="245"/>
      <c r="S1669" s="245"/>
      <c r="T1669" s="246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47" t="s">
        <v>170</v>
      </c>
      <c r="AU1669" s="247" t="s">
        <v>85</v>
      </c>
      <c r="AV1669" s="13" t="s">
        <v>83</v>
      </c>
      <c r="AW1669" s="13" t="s">
        <v>31</v>
      </c>
      <c r="AX1669" s="13" t="s">
        <v>75</v>
      </c>
      <c r="AY1669" s="247" t="s">
        <v>156</v>
      </c>
    </row>
    <row r="1670" s="13" customFormat="1">
      <c r="A1670" s="13"/>
      <c r="B1670" s="237"/>
      <c r="C1670" s="238"/>
      <c r="D1670" s="239" t="s">
        <v>170</v>
      </c>
      <c r="E1670" s="240" t="s">
        <v>1</v>
      </c>
      <c r="F1670" s="241" t="s">
        <v>172</v>
      </c>
      <c r="G1670" s="238"/>
      <c r="H1670" s="240" t="s">
        <v>1</v>
      </c>
      <c r="I1670" s="242"/>
      <c r="J1670" s="238"/>
      <c r="K1670" s="238"/>
      <c r="L1670" s="243"/>
      <c r="M1670" s="244"/>
      <c r="N1670" s="245"/>
      <c r="O1670" s="245"/>
      <c r="P1670" s="245"/>
      <c r="Q1670" s="245"/>
      <c r="R1670" s="245"/>
      <c r="S1670" s="245"/>
      <c r="T1670" s="246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47" t="s">
        <v>170</v>
      </c>
      <c r="AU1670" s="247" t="s">
        <v>85</v>
      </c>
      <c r="AV1670" s="13" t="s">
        <v>83</v>
      </c>
      <c r="AW1670" s="13" t="s">
        <v>31</v>
      </c>
      <c r="AX1670" s="13" t="s">
        <v>75</v>
      </c>
      <c r="AY1670" s="247" t="s">
        <v>156</v>
      </c>
    </row>
    <row r="1671" s="13" customFormat="1">
      <c r="A1671" s="13"/>
      <c r="B1671" s="237"/>
      <c r="C1671" s="238"/>
      <c r="D1671" s="239" t="s">
        <v>170</v>
      </c>
      <c r="E1671" s="240" t="s">
        <v>1</v>
      </c>
      <c r="F1671" s="241" t="s">
        <v>173</v>
      </c>
      <c r="G1671" s="238"/>
      <c r="H1671" s="240" t="s">
        <v>1</v>
      </c>
      <c r="I1671" s="242"/>
      <c r="J1671" s="238"/>
      <c r="K1671" s="238"/>
      <c r="L1671" s="243"/>
      <c r="M1671" s="244"/>
      <c r="N1671" s="245"/>
      <c r="O1671" s="245"/>
      <c r="P1671" s="245"/>
      <c r="Q1671" s="245"/>
      <c r="R1671" s="245"/>
      <c r="S1671" s="245"/>
      <c r="T1671" s="246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47" t="s">
        <v>170</v>
      </c>
      <c r="AU1671" s="247" t="s">
        <v>85</v>
      </c>
      <c r="AV1671" s="13" t="s">
        <v>83</v>
      </c>
      <c r="AW1671" s="13" t="s">
        <v>31</v>
      </c>
      <c r="AX1671" s="13" t="s">
        <v>75</v>
      </c>
      <c r="AY1671" s="247" t="s">
        <v>156</v>
      </c>
    </row>
    <row r="1672" s="14" customFormat="1">
      <c r="A1672" s="14"/>
      <c r="B1672" s="248"/>
      <c r="C1672" s="249"/>
      <c r="D1672" s="239" t="s">
        <v>170</v>
      </c>
      <c r="E1672" s="250" t="s">
        <v>1</v>
      </c>
      <c r="F1672" s="251" t="s">
        <v>1478</v>
      </c>
      <c r="G1672" s="249"/>
      <c r="H1672" s="252">
        <v>39.963000000000001</v>
      </c>
      <c r="I1672" s="253"/>
      <c r="J1672" s="249"/>
      <c r="K1672" s="249"/>
      <c r="L1672" s="254"/>
      <c r="M1672" s="255"/>
      <c r="N1672" s="256"/>
      <c r="O1672" s="256"/>
      <c r="P1672" s="256"/>
      <c r="Q1672" s="256"/>
      <c r="R1672" s="256"/>
      <c r="S1672" s="256"/>
      <c r="T1672" s="257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58" t="s">
        <v>170</v>
      </c>
      <c r="AU1672" s="258" t="s">
        <v>85</v>
      </c>
      <c r="AV1672" s="14" t="s">
        <v>85</v>
      </c>
      <c r="AW1672" s="14" t="s">
        <v>31</v>
      </c>
      <c r="AX1672" s="14" t="s">
        <v>75</v>
      </c>
      <c r="AY1672" s="258" t="s">
        <v>156</v>
      </c>
    </row>
    <row r="1673" s="14" customFormat="1">
      <c r="A1673" s="14"/>
      <c r="B1673" s="248"/>
      <c r="C1673" s="249"/>
      <c r="D1673" s="239" t="s">
        <v>170</v>
      </c>
      <c r="E1673" s="250" t="s">
        <v>1</v>
      </c>
      <c r="F1673" s="251" t="s">
        <v>1479</v>
      </c>
      <c r="G1673" s="249"/>
      <c r="H1673" s="252">
        <v>277.24799999999999</v>
      </c>
      <c r="I1673" s="253"/>
      <c r="J1673" s="249"/>
      <c r="K1673" s="249"/>
      <c r="L1673" s="254"/>
      <c r="M1673" s="255"/>
      <c r="N1673" s="256"/>
      <c r="O1673" s="256"/>
      <c r="P1673" s="256"/>
      <c r="Q1673" s="256"/>
      <c r="R1673" s="256"/>
      <c r="S1673" s="256"/>
      <c r="T1673" s="257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T1673" s="258" t="s">
        <v>170</v>
      </c>
      <c r="AU1673" s="258" t="s">
        <v>85</v>
      </c>
      <c r="AV1673" s="14" t="s">
        <v>85</v>
      </c>
      <c r="AW1673" s="14" t="s">
        <v>31</v>
      </c>
      <c r="AX1673" s="14" t="s">
        <v>75</v>
      </c>
      <c r="AY1673" s="258" t="s">
        <v>156</v>
      </c>
    </row>
    <row r="1674" s="14" customFormat="1">
      <c r="A1674" s="14"/>
      <c r="B1674" s="248"/>
      <c r="C1674" s="249"/>
      <c r="D1674" s="239" t="s">
        <v>170</v>
      </c>
      <c r="E1674" s="250" t="s">
        <v>1</v>
      </c>
      <c r="F1674" s="251" t="s">
        <v>1480</v>
      </c>
      <c r="G1674" s="249"/>
      <c r="H1674" s="252">
        <v>36.149999999999999</v>
      </c>
      <c r="I1674" s="253"/>
      <c r="J1674" s="249"/>
      <c r="K1674" s="249"/>
      <c r="L1674" s="254"/>
      <c r="M1674" s="255"/>
      <c r="N1674" s="256"/>
      <c r="O1674" s="256"/>
      <c r="P1674" s="256"/>
      <c r="Q1674" s="256"/>
      <c r="R1674" s="256"/>
      <c r="S1674" s="256"/>
      <c r="T1674" s="257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58" t="s">
        <v>170</v>
      </c>
      <c r="AU1674" s="258" t="s">
        <v>85</v>
      </c>
      <c r="AV1674" s="14" t="s">
        <v>85</v>
      </c>
      <c r="AW1674" s="14" t="s">
        <v>31</v>
      </c>
      <c r="AX1674" s="14" t="s">
        <v>75</v>
      </c>
      <c r="AY1674" s="258" t="s">
        <v>156</v>
      </c>
    </row>
    <row r="1675" s="15" customFormat="1">
      <c r="A1675" s="15"/>
      <c r="B1675" s="259"/>
      <c r="C1675" s="260"/>
      <c r="D1675" s="239" t="s">
        <v>170</v>
      </c>
      <c r="E1675" s="261" t="s">
        <v>1</v>
      </c>
      <c r="F1675" s="262" t="s">
        <v>176</v>
      </c>
      <c r="G1675" s="260"/>
      <c r="H1675" s="263">
        <v>353.36099999999999</v>
      </c>
      <c r="I1675" s="264"/>
      <c r="J1675" s="260"/>
      <c r="K1675" s="260"/>
      <c r="L1675" s="265"/>
      <c r="M1675" s="266"/>
      <c r="N1675" s="267"/>
      <c r="O1675" s="267"/>
      <c r="P1675" s="267"/>
      <c r="Q1675" s="267"/>
      <c r="R1675" s="267"/>
      <c r="S1675" s="267"/>
      <c r="T1675" s="268"/>
      <c r="U1675" s="15"/>
      <c r="V1675" s="15"/>
      <c r="W1675" s="15"/>
      <c r="X1675" s="15"/>
      <c r="Y1675" s="15"/>
      <c r="Z1675" s="15"/>
      <c r="AA1675" s="15"/>
      <c r="AB1675" s="15"/>
      <c r="AC1675" s="15"/>
      <c r="AD1675" s="15"/>
      <c r="AE1675" s="15"/>
      <c r="AT1675" s="269" t="s">
        <v>170</v>
      </c>
      <c r="AU1675" s="269" t="s">
        <v>85</v>
      </c>
      <c r="AV1675" s="15" t="s">
        <v>165</v>
      </c>
      <c r="AW1675" s="15" t="s">
        <v>31</v>
      </c>
      <c r="AX1675" s="15" t="s">
        <v>83</v>
      </c>
      <c r="AY1675" s="269" t="s">
        <v>156</v>
      </c>
    </row>
    <row r="1676" s="2" customFormat="1" ht="26.4" customHeight="1">
      <c r="A1676" s="39"/>
      <c r="B1676" s="40"/>
      <c r="C1676" s="219" t="s">
        <v>1491</v>
      </c>
      <c r="D1676" s="219" t="s">
        <v>160</v>
      </c>
      <c r="E1676" s="220" t="s">
        <v>1492</v>
      </c>
      <c r="F1676" s="221" t="s">
        <v>1493</v>
      </c>
      <c r="G1676" s="222" t="s">
        <v>163</v>
      </c>
      <c r="H1676" s="223">
        <v>353.36099999999999</v>
      </c>
      <c r="I1676" s="224"/>
      <c r="J1676" s="225">
        <f>ROUND(I1676*H1676,2)</f>
        <v>0</v>
      </c>
      <c r="K1676" s="221" t="s">
        <v>164</v>
      </c>
      <c r="L1676" s="45"/>
      <c r="M1676" s="226" t="s">
        <v>1</v>
      </c>
      <c r="N1676" s="227" t="s">
        <v>40</v>
      </c>
      <c r="O1676" s="92"/>
      <c r="P1676" s="228">
        <f>O1676*H1676</f>
        <v>0</v>
      </c>
      <c r="Q1676" s="228">
        <v>0.00012</v>
      </c>
      <c r="R1676" s="228">
        <f>Q1676*H1676</f>
        <v>0.042403320000000001</v>
      </c>
      <c r="S1676" s="228">
        <v>0</v>
      </c>
      <c r="T1676" s="229">
        <f>S1676*H1676</f>
        <v>0</v>
      </c>
      <c r="U1676" s="39"/>
      <c r="V1676" s="39"/>
      <c r="W1676" s="39"/>
      <c r="X1676" s="39"/>
      <c r="Y1676" s="39"/>
      <c r="Z1676" s="39"/>
      <c r="AA1676" s="39"/>
      <c r="AB1676" s="39"/>
      <c r="AC1676" s="39"/>
      <c r="AD1676" s="39"/>
      <c r="AE1676" s="39"/>
      <c r="AR1676" s="230" t="s">
        <v>209</v>
      </c>
      <c r="AT1676" s="230" t="s">
        <v>160</v>
      </c>
      <c r="AU1676" s="230" t="s">
        <v>85</v>
      </c>
      <c r="AY1676" s="18" t="s">
        <v>156</v>
      </c>
      <c r="BE1676" s="231">
        <f>IF(N1676="základní",J1676,0)</f>
        <v>0</v>
      </c>
      <c r="BF1676" s="231">
        <f>IF(N1676="snížená",J1676,0)</f>
        <v>0</v>
      </c>
      <c r="BG1676" s="231">
        <f>IF(N1676="zákl. přenesená",J1676,0)</f>
        <v>0</v>
      </c>
      <c r="BH1676" s="231">
        <f>IF(N1676="sníž. přenesená",J1676,0)</f>
        <v>0</v>
      </c>
      <c r="BI1676" s="231">
        <f>IF(N1676="nulová",J1676,0)</f>
        <v>0</v>
      </c>
      <c r="BJ1676" s="18" t="s">
        <v>83</v>
      </c>
      <c r="BK1676" s="231">
        <f>ROUND(I1676*H1676,2)</f>
        <v>0</v>
      </c>
      <c r="BL1676" s="18" t="s">
        <v>209</v>
      </c>
      <c r="BM1676" s="230" t="s">
        <v>1494</v>
      </c>
    </row>
    <row r="1677" s="2" customFormat="1">
      <c r="A1677" s="39"/>
      <c r="B1677" s="40"/>
      <c r="C1677" s="41"/>
      <c r="D1677" s="232" t="s">
        <v>168</v>
      </c>
      <c r="E1677" s="41"/>
      <c r="F1677" s="233" t="s">
        <v>1495</v>
      </c>
      <c r="G1677" s="41"/>
      <c r="H1677" s="41"/>
      <c r="I1677" s="234"/>
      <c r="J1677" s="41"/>
      <c r="K1677" s="41"/>
      <c r="L1677" s="45"/>
      <c r="M1677" s="235"/>
      <c r="N1677" s="236"/>
      <c r="O1677" s="92"/>
      <c r="P1677" s="92"/>
      <c r="Q1677" s="92"/>
      <c r="R1677" s="92"/>
      <c r="S1677" s="92"/>
      <c r="T1677" s="93"/>
      <c r="U1677" s="39"/>
      <c r="V1677" s="39"/>
      <c r="W1677" s="39"/>
      <c r="X1677" s="39"/>
      <c r="Y1677" s="39"/>
      <c r="Z1677" s="39"/>
      <c r="AA1677" s="39"/>
      <c r="AB1677" s="39"/>
      <c r="AC1677" s="39"/>
      <c r="AD1677" s="39"/>
      <c r="AE1677" s="39"/>
      <c r="AT1677" s="18" t="s">
        <v>168</v>
      </c>
      <c r="AU1677" s="18" t="s">
        <v>85</v>
      </c>
    </row>
    <row r="1678" s="2" customFormat="1" ht="26.4" customHeight="1">
      <c r="A1678" s="39"/>
      <c r="B1678" s="40"/>
      <c r="C1678" s="219" t="s">
        <v>1496</v>
      </c>
      <c r="D1678" s="219" t="s">
        <v>160</v>
      </c>
      <c r="E1678" s="220" t="s">
        <v>1497</v>
      </c>
      <c r="F1678" s="221" t="s">
        <v>1498</v>
      </c>
      <c r="G1678" s="222" t="s">
        <v>163</v>
      </c>
      <c r="H1678" s="223">
        <v>61.444000000000003</v>
      </c>
      <c r="I1678" s="224"/>
      <c r="J1678" s="225">
        <f>ROUND(I1678*H1678,2)</f>
        <v>0</v>
      </c>
      <c r="K1678" s="221" t="s">
        <v>164</v>
      </c>
      <c r="L1678" s="45"/>
      <c r="M1678" s="226" t="s">
        <v>1</v>
      </c>
      <c r="N1678" s="227" t="s">
        <v>40</v>
      </c>
      <c r="O1678" s="92"/>
      <c r="P1678" s="228">
        <f>O1678*H1678</f>
        <v>0</v>
      </c>
      <c r="Q1678" s="228">
        <v>3.0000000000000001E-05</v>
      </c>
      <c r="R1678" s="228">
        <f>Q1678*H1678</f>
        <v>0.0018433200000000001</v>
      </c>
      <c r="S1678" s="228">
        <v>0</v>
      </c>
      <c r="T1678" s="229">
        <f>S1678*H1678</f>
        <v>0</v>
      </c>
      <c r="U1678" s="39"/>
      <c r="V1678" s="39"/>
      <c r="W1678" s="39"/>
      <c r="X1678" s="39"/>
      <c r="Y1678" s="39"/>
      <c r="Z1678" s="39"/>
      <c r="AA1678" s="39"/>
      <c r="AB1678" s="39"/>
      <c r="AC1678" s="39"/>
      <c r="AD1678" s="39"/>
      <c r="AE1678" s="39"/>
      <c r="AR1678" s="230" t="s">
        <v>209</v>
      </c>
      <c r="AT1678" s="230" t="s">
        <v>160</v>
      </c>
      <c r="AU1678" s="230" t="s">
        <v>85</v>
      </c>
      <c r="AY1678" s="18" t="s">
        <v>156</v>
      </c>
      <c r="BE1678" s="231">
        <f>IF(N1678="základní",J1678,0)</f>
        <v>0</v>
      </c>
      <c r="BF1678" s="231">
        <f>IF(N1678="snížená",J1678,0)</f>
        <v>0</v>
      </c>
      <c r="BG1678" s="231">
        <f>IF(N1678="zákl. přenesená",J1678,0)</f>
        <v>0</v>
      </c>
      <c r="BH1678" s="231">
        <f>IF(N1678="sníž. přenesená",J1678,0)</f>
        <v>0</v>
      </c>
      <c r="BI1678" s="231">
        <f>IF(N1678="nulová",J1678,0)</f>
        <v>0</v>
      </c>
      <c r="BJ1678" s="18" t="s">
        <v>83</v>
      </c>
      <c r="BK1678" s="231">
        <f>ROUND(I1678*H1678,2)</f>
        <v>0</v>
      </c>
      <c r="BL1678" s="18" t="s">
        <v>209</v>
      </c>
      <c r="BM1678" s="230" t="s">
        <v>1499</v>
      </c>
    </row>
    <row r="1679" s="2" customFormat="1">
      <c r="A1679" s="39"/>
      <c r="B1679" s="40"/>
      <c r="C1679" s="41"/>
      <c r="D1679" s="232" t="s">
        <v>168</v>
      </c>
      <c r="E1679" s="41"/>
      <c r="F1679" s="233" t="s">
        <v>1500</v>
      </c>
      <c r="G1679" s="41"/>
      <c r="H1679" s="41"/>
      <c r="I1679" s="234"/>
      <c r="J1679" s="41"/>
      <c r="K1679" s="41"/>
      <c r="L1679" s="45"/>
      <c r="M1679" s="235"/>
      <c r="N1679" s="236"/>
      <c r="O1679" s="92"/>
      <c r="P1679" s="92"/>
      <c r="Q1679" s="92"/>
      <c r="R1679" s="92"/>
      <c r="S1679" s="92"/>
      <c r="T1679" s="93"/>
      <c r="U1679" s="39"/>
      <c r="V1679" s="39"/>
      <c r="W1679" s="39"/>
      <c r="X1679" s="39"/>
      <c r="Y1679" s="39"/>
      <c r="Z1679" s="39"/>
      <c r="AA1679" s="39"/>
      <c r="AB1679" s="39"/>
      <c r="AC1679" s="39"/>
      <c r="AD1679" s="39"/>
      <c r="AE1679" s="39"/>
      <c r="AT1679" s="18" t="s">
        <v>168</v>
      </c>
      <c r="AU1679" s="18" t="s">
        <v>85</v>
      </c>
    </row>
    <row r="1680" s="13" customFormat="1">
      <c r="A1680" s="13"/>
      <c r="B1680" s="237"/>
      <c r="C1680" s="238"/>
      <c r="D1680" s="239" t="s">
        <v>170</v>
      </c>
      <c r="E1680" s="240" t="s">
        <v>1</v>
      </c>
      <c r="F1680" s="241" t="s">
        <v>171</v>
      </c>
      <c r="G1680" s="238"/>
      <c r="H1680" s="240" t="s">
        <v>1</v>
      </c>
      <c r="I1680" s="242"/>
      <c r="J1680" s="238"/>
      <c r="K1680" s="238"/>
      <c r="L1680" s="243"/>
      <c r="M1680" s="244"/>
      <c r="N1680" s="245"/>
      <c r="O1680" s="245"/>
      <c r="P1680" s="245"/>
      <c r="Q1680" s="245"/>
      <c r="R1680" s="245"/>
      <c r="S1680" s="245"/>
      <c r="T1680" s="246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T1680" s="247" t="s">
        <v>170</v>
      </c>
      <c r="AU1680" s="247" t="s">
        <v>85</v>
      </c>
      <c r="AV1680" s="13" t="s">
        <v>83</v>
      </c>
      <c r="AW1680" s="13" t="s">
        <v>31</v>
      </c>
      <c r="AX1680" s="13" t="s">
        <v>75</v>
      </c>
      <c r="AY1680" s="247" t="s">
        <v>156</v>
      </c>
    </row>
    <row r="1681" s="13" customFormat="1">
      <c r="A1681" s="13"/>
      <c r="B1681" s="237"/>
      <c r="C1681" s="238"/>
      <c r="D1681" s="239" t="s">
        <v>170</v>
      </c>
      <c r="E1681" s="240" t="s">
        <v>1</v>
      </c>
      <c r="F1681" s="241" t="s">
        <v>172</v>
      </c>
      <c r="G1681" s="238"/>
      <c r="H1681" s="240" t="s">
        <v>1</v>
      </c>
      <c r="I1681" s="242"/>
      <c r="J1681" s="238"/>
      <c r="K1681" s="238"/>
      <c r="L1681" s="243"/>
      <c r="M1681" s="244"/>
      <c r="N1681" s="245"/>
      <c r="O1681" s="245"/>
      <c r="P1681" s="245"/>
      <c r="Q1681" s="245"/>
      <c r="R1681" s="245"/>
      <c r="S1681" s="245"/>
      <c r="T1681" s="246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47" t="s">
        <v>170</v>
      </c>
      <c r="AU1681" s="247" t="s">
        <v>85</v>
      </c>
      <c r="AV1681" s="13" t="s">
        <v>83</v>
      </c>
      <c r="AW1681" s="13" t="s">
        <v>31</v>
      </c>
      <c r="AX1681" s="13" t="s">
        <v>75</v>
      </c>
      <c r="AY1681" s="247" t="s">
        <v>156</v>
      </c>
    </row>
    <row r="1682" s="13" customFormat="1">
      <c r="A1682" s="13"/>
      <c r="B1682" s="237"/>
      <c r="C1682" s="238"/>
      <c r="D1682" s="239" t="s">
        <v>170</v>
      </c>
      <c r="E1682" s="240" t="s">
        <v>1</v>
      </c>
      <c r="F1682" s="241" t="s">
        <v>173</v>
      </c>
      <c r="G1682" s="238"/>
      <c r="H1682" s="240" t="s">
        <v>1</v>
      </c>
      <c r="I1682" s="242"/>
      <c r="J1682" s="238"/>
      <c r="K1682" s="238"/>
      <c r="L1682" s="243"/>
      <c r="M1682" s="244"/>
      <c r="N1682" s="245"/>
      <c r="O1682" s="245"/>
      <c r="P1682" s="245"/>
      <c r="Q1682" s="245"/>
      <c r="R1682" s="245"/>
      <c r="S1682" s="245"/>
      <c r="T1682" s="246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47" t="s">
        <v>170</v>
      </c>
      <c r="AU1682" s="247" t="s">
        <v>85</v>
      </c>
      <c r="AV1682" s="13" t="s">
        <v>83</v>
      </c>
      <c r="AW1682" s="13" t="s">
        <v>31</v>
      </c>
      <c r="AX1682" s="13" t="s">
        <v>75</v>
      </c>
      <c r="AY1682" s="247" t="s">
        <v>156</v>
      </c>
    </row>
    <row r="1683" s="13" customFormat="1">
      <c r="A1683" s="13"/>
      <c r="B1683" s="237"/>
      <c r="C1683" s="238"/>
      <c r="D1683" s="239" t="s">
        <v>170</v>
      </c>
      <c r="E1683" s="240" t="s">
        <v>1</v>
      </c>
      <c r="F1683" s="241" t="s">
        <v>1501</v>
      </c>
      <c r="G1683" s="238"/>
      <c r="H1683" s="240" t="s">
        <v>1</v>
      </c>
      <c r="I1683" s="242"/>
      <c r="J1683" s="238"/>
      <c r="K1683" s="238"/>
      <c r="L1683" s="243"/>
      <c r="M1683" s="244"/>
      <c r="N1683" s="245"/>
      <c r="O1683" s="245"/>
      <c r="P1683" s="245"/>
      <c r="Q1683" s="245"/>
      <c r="R1683" s="245"/>
      <c r="S1683" s="245"/>
      <c r="T1683" s="246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47" t="s">
        <v>170</v>
      </c>
      <c r="AU1683" s="247" t="s">
        <v>85</v>
      </c>
      <c r="AV1683" s="13" t="s">
        <v>83</v>
      </c>
      <c r="AW1683" s="13" t="s">
        <v>31</v>
      </c>
      <c r="AX1683" s="13" t="s">
        <v>75</v>
      </c>
      <c r="AY1683" s="247" t="s">
        <v>156</v>
      </c>
    </row>
    <row r="1684" s="14" customFormat="1">
      <c r="A1684" s="14"/>
      <c r="B1684" s="248"/>
      <c r="C1684" s="249"/>
      <c r="D1684" s="239" t="s">
        <v>170</v>
      </c>
      <c r="E1684" s="250" t="s">
        <v>1</v>
      </c>
      <c r="F1684" s="251" t="s">
        <v>1502</v>
      </c>
      <c r="G1684" s="249"/>
      <c r="H1684" s="252">
        <v>5.9939999999999998</v>
      </c>
      <c r="I1684" s="253"/>
      <c r="J1684" s="249"/>
      <c r="K1684" s="249"/>
      <c r="L1684" s="254"/>
      <c r="M1684" s="255"/>
      <c r="N1684" s="256"/>
      <c r="O1684" s="256"/>
      <c r="P1684" s="256"/>
      <c r="Q1684" s="256"/>
      <c r="R1684" s="256"/>
      <c r="S1684" s="256"/>
      <c r="T1684" s="257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58" t="s">
        <v>170</v>
      </c>
      <c r="AU1684" s="258" t="s">
        <v>85</v>
      </c>
      <c r="AV1684" s="14" t="s">
        <v>85</v>
      </c>
      <c r="AW1684" s="14" t="s">
        <v>31</v>
      </c>
      <c r="AX1684" s="14" t="s">
        <v>75</v>
      </c>
      <c r="AY1684" s="258" t="s">
        <v>156</v>
      </c>
    </row>
    <row r="1685" s="16" customFormat="1">
      <c r="A1685" s="16"/>
      <c r="B1685" s="270"/>
      <c r="C1685" s="271"/>
      <c r="D1685" s="239" t="s">
        <v>170</v>
      </c>
      <c r="E1685" s="272" t="s">
        <v>1</v>
      </c>
      <c r="F1685" s="273" t="s">
        <v>242</v>
      </c>
      <c r="G1685" s="271"/>
      <c r="H1685" s="274">
        <v>5.9939999999999998</v>
      </c>
      <c r="I1685" s="275"/>
      <c r="J1685" s="271"/>
      <c r="K1685" s="271"/>
      <c r="L1685" s="276"/>
      <c r="M1685" s="277"/>
      <c r="N1685" s="278"/>
      <c r="O1685" s="278"/>
      <c r="P1685" s="278"/>
      <c r="Q1685" s="278"/>
      <c r="R1685" s="278"/>
      <c r="S1685" s="278"/>
      <c r="T1685" s="279"/>
      <c r="U1685" s="16"/>
      <c r="V1685" s="16"/>
      <c r="W1685" s="16"/>
      <c r="X1685" s="16"/>
      <c r="Y1685" s="16"/>
      <c r="Z1685" s="16"/>
      <c r="AA1685" s="16"/>
      <c r="AB1685" s="16"/>
      <c r="AC1685" s="16"/>
      <c r="AD1685" s="16"/>
      <c r="AE1685" s="16"/>
      <c r="AT1685" s="280" t="s">
        <v>170</v>
      </c>
      <c r="AU1685" s="280" t="s">
        <v>85</v>
      </c>
      <c r="AV1685" s="16" t="s">
        <v>166</v>
      </c>
      <c r="AW1685" s="16" t="s">
        <v>31</v>
      </c>
      <c r="AX1685" s="16" t="s">
        <v>75</v>
      </c>
      <c r="AY1685" s="280" t="s">
        <v>156</v>
      </c>
    </row>
    <row r="1686" s="13" customFormat="1">
      <c r="A1686" s="13"/>
      <c r="B1686" s="237"/>
      <c r="C1686" s="238"/>
      <c r="D1686" s="239" t="s">
        <v>170</v>
      </c>
      <c r="E1686" s="240" t="s">
        <v>1</v>
      </c>
      <c r="F1686" s="241" t="s">
        <v>1503</v>
      </c>
      <c r="G1686" s="238"/>
      <c r="H1686" s="240" t="s">
        <v>1</v>
      </c>
      <c r="I1686" s="242"/>
      <c r="J1686" s="238"/>
      <c r="K1686" s="238"/>
      <c r="L1686" s="243"/>
      <c r="M1686" s="244"/>
      <c r="N1686" s="245"/>
      <c r="O1686" s="245"/>
      <c r="P1686" s="245"/>
      <c r="Q1686" s="245"/>
      <c r="R1686" s="245"/>
      <c r="S1686" s="245"/>
      <c r="T1686" s="246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47" t="s">
        <v>170</v>
      </c>
      <c r="AU1686" s="247" t="s">
        <v>85</v>
      </c>
      <c r="AV1686" s="13" t="s">
        <v>83</v>
      </c>
      <c r="AW1686" s="13" t="s">
        <v>31</v>
      </c>
      <c r="AX1686" s="13" t="s">
        <v>75</v>
      </c>
      <c r="AY1686" s="247" t="s">
        <v>156</v>
      </c>
    </row>
    <row r="1687" s="14" customFormat="1">
      <c r="A1687" s="14"/>
      <c r="B1687" s="248"/>
      <c r="C1687" s="249"/>
      <c r="D1687" s="239" t="s">
        <v>170</v>
      </c>
      <c r="E1687" s="250" t="s">
        <v>1</v>
      </c>
      <c r="F1687" s="251" t="s">
        <v>1504</v>
      </c>
      <c r="G1687" s="249"/>
      <c r="H1687" s="252">
        <v>55.450000000000003</v>
      </c>
      <c r="I1687" s="253"/>
      <c r="J1687" s="249"/>
      <c r="K1687" s="249"/>
      <c r="L1687" s="254"/>
      <c r="M1687" s="255"/>
      <c r="N1687" s="256"/>
      <c r="O1687" s="256"/>
      <c r="P1687" s="256"/>
      <c r="Q1687" s="256"/>
      <c r="R1687" s="256"/>
      <c r="S1687" s="256"/>
      <c r="T1687" s="257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58" t="s">
        <v>170</v>
      </c>
      <c r="AU1687" s="258" t="s">
        <v>85</v>
      </c>
      <c r="AV1687" s="14" t="s">
        <v>85</v>
      </c>
      <c r="AW1687" s="14" t="s">
        <v>31</v>
      </c>
      <c r="AX1687" s="14" t="s">
        <v>75</v>
      </c>
      <c r="AY1687" s="258" t="s">
        <v>156</v>
      </c>
    </row>
    <row r="1688" s="16" customFormat="1">
      <c r="A1688" s="16"/>
      <c r="B1688" s="270"/>
      <c r="C1688" s="271"/>
      <c r="D1688" s="239" t="s">
        <v>170</v>
      </c>
      <c r="E1688" s="272" t="s">
        <v>1</v>
      </c>
      <c r="F1688" s="273" t="s">
        <v>242</v>
      </c>
      <c r="G1688" s="271"/>
      <c r="H1688" s="274">
        <v>55.450000000000003</v>
      </c>
      <c r="I1688" s="275"/>
      <c r="J1688" s="271"/>
      <c r="K1688" s="271"/>
      <c r="L1688" s="276"/>
      <c r="M1688" s="277"/>
      <c r="N1688" s="278"/>
      <c r="O1688" s="278"/>
      <c r="P1688" s="278"/>
      <c r="Q1688" s="278"/>
      <c r="R1688" s="278"/>
      <c r="S1688" s="278"/>
      <c r="T1688" s="279"/>
      <c r="U1688" s="16"/>
      <c r="V1688" s="16"/>
      <c r="W1688" s="16"/>
      <c r="X1688" s="16"/>
      <c r="Y1688" s="16"/>
      <c r="Z1688" s="16"/>
      <c r="AA1688" s="16"/>
      <c r="AB1688" s="16"/>
      <c r="AC1688" s="16"/>
      <c r="AD1688" s="16"/>
      <c r="AE1688" s="16"/>
      <c r="AT1688" s="280" t="s">
        <v>170</v>
      </c>
      <c r="AU1688" s="280" t="s">
        <v>85</v>
      </c>
      <c r="AV1688" s="16" t="s">
        <v>166</v>
      </c>
      <c r="AW1688" s="16" t="s">
        <v>31</v>
      </c>
      <c r="AX1688" s="16" t="s">
        <v>75</v>
      </c>
      <c r="AY1688" s="280" t="s">
        <v>156</v>
      </c>
    </row>
    <row r="1689" s="15" customFormat="1">
      <c r="A1689" s="15"/>
      <c r="B1689" s="259"/>
      <c r="C1689" s="260"/>
      <c r="D1689" s="239" t="s">
        <v>170</v>
      </c>
      <c r="E1689" s="261" t="s">
        <v>1</v>
      </c>
      <c r="F1689" s="262" t="s">
        <v>176</v>
      </c>
      <c r="G1689" s="260"/>
      <c r="H1689" s="263">
        <v>61.444000000000003</v>
      </c>
      <c r="I1689" s="264"/>
      <c r="J1689" s="260"/>
      <c r="K1689" s="260"/>
      <c r="L1689" s="265"/>
      <c r="M1689" s="266"/>
      <c r="N1689" s="267"/>
      <c r="O1689" s="267"/>
      <c r="P1689" s="267"/>
      <c r="Q1689" s="267"/>
      <c r="R1689" s="267"/>
      <c r="S1689" s="267"/>
      <c r="T1689" s="268"/>
      <c r="U1689" s="15"/>
      <c r="V1689" s="15"/>
      <c r="W1689" s="15"/>
      <c r="X1689" s="15"/>
      <c r="Y1689" s="15"/>
      <c r="Z1689" s="15"/>
      <c r="AA1689" s="15"/>
      <c r="AB1689" s="15"/>
      <c r="AC1689" s="15"/>
      <c r="AD1689" s="15"/>
      <c r="AE1689" s="15"/>
      <c r="AT1689" s="269" t="s">
        <v>170</v>
      </c>
      <c r="AU1689" s="269" t="s">
        <v>85</v>
      </c>
      <c r="AV1689" s="15" t="s">
        <v>165</v>
      </c>
      <c r="AW1689" s="15" t="s">
        <v>31</v>
      </c>
      <c r="AX1689" s="15" t="s">
        <v>83</v>
      </c>
      <c r="AY1689" s="269" t="s">
        <v>156</v>
      </c>
    </row>
    <row r="1690" s="2" customFormat="1" ht="26.4" customHeight="1">
      <c r="A1690" s="39"/>
      <c r="B1690" s="40"/>
      <c r="C1690" s="219" t="s">
        <v>1505</v>
      </c>
      <c r="D1690" s="219" t="s">
        <v>160</v>
      </c>
      <c r="E1690" s="220" t="s">
        <v>1506</v>
      </c>
      <c r="F1690" s="221" t="s">
        <v>1507</v>
      </c>
      <c r="G1690" s="222" t="s">
        <v>163</v>
      </c>
      <c r="H1690" s="223">
        <v>1029.683</v>
      </c>
      <c r="I1690" s="224"/>
      <c r="J1690" s="225">
        <f>ROUND(I1690*H1690,2)</f>
        <v>0</v>
      </c>
      <c r="K1690" s="221" t="s">
        <v>164</v>
      </c>
      <c r="L1690" s="45"/>
      <c r="M1690" s="226" t="s">
        <v>1</v>
      </c>
      <c r="N1690" s="227" t="s">
        <v>40</v>
      </c>
      <c r="O1690" s="92"/>
      <c r="P1690" s="228">
        <f>O1690*H1690</f>
        <v>0</v>
      </c>
      <c r="Q1690" s="228">
        <v>8.0000000000000007E-05</v>
      </c>
      <c r="R1690" s="228">
        <f>Q1690*H1690</f>
        <v>0.082374640000000013</v>
      </c>
      <c r="S1690" s="228">
        <v>0</v>
      </c>
      <c r="T1690" s="229">
        <f>S1690*H1690</f>
        <v>0</v>
      </c>
      <c r="U1690" s="39"/>
      <c r="V1690" s="39"/>
      <c r="W1690" s="39"/>
      <c r="X1690" s="39"/>
      <c r="Y1690" s="39"/>
      <c r="Z1690" s="39"/>
      <c r="AA1690" s="39"/>
      <c r="AB1690" s="39"/>
      <c r="AC1690" s="39"/>
      <c r="AD1690" s="39"/>
      <c r="AE1690" s="39"/>
      <c r="AR1690" s="230" t="s">
        <v>209</v>
      </c>
      <c r="AT1690" s="230" t="s">
        <v>160</v>
      </c>
      <c r="AU1690" s="230" t="s">
        <v>85</v>
      </c>
      <c r="AY1690" s="18" t="s">
        <v>156</v>
      </c>
      <c r="BE1690" s="231">
        <f>IF(N1690="základní",J1690,0)</f>
        <v>0</v>
      </c>
      <c r="BF1690" s="231">
        <f>IF(N1690="snížená",J1690,0)</f>
        <v>0</v>
      </c>
      <c r="BG1690" s="231">
        <f>IF(N1690="zákl. přenesená",J1690,0)</f>
        <v>0</v>
      </c>
      <c r="BH1690" s="231">
        <f>IF(N1690="sníž. přenesená",J1690,0)</f>
        <v>0</v>
      </c>
      <c r="BI1690" s="231">
        <f>IF(N1690="nulová",J1690,0)</f>
        <v>0</v>
      </c>
      <c r="BJ1690" s="18" t="s">
        <v>83</v>
      </c>
      <c r="BK1690" s="231">
        <f>ROUND(I1690*H1690,2)</f>
        <v>0</v>
      </c>
      <c r="BL1690" s="18" t="s">
        <v>209</v>
      </c>
      <c r="BM1690" s="230" t="s">
        <v>1508</v>
      </c>
    </row>
    <row r="1691" s="2" customFormat="1">
      <c r="A1691" s="39"/>
      <c r="B1691" s="40"/>
      <c r="C1691" s="41"/>
      <c r="D1691" s="232" t="s">
        <v>168</v>
      </c>
      <c r="E1691" s="41"/>
      <c r="F1691" s="233" t="s">
        <v>1509</v>
      </c>
      <c r="G1691" s="41"/>
      <c r="H1691" s="41"/>
      <c r="I1691" s="234"/>
      <c r="J1691" s="41"/>
      <c r="K1691" s="41"/>
      <c r="L1691" s="45"/>
      <c r="M1691" s="235"/>
      <c r="N1691" s="236"/>
      <c r="O1691" s="92"/>
      <c r="P1691" s="92"/>
      <c r="Q1691" s="92"/>
      <c r="R1691" s="92"/>
      <c r="S1691" s="92"/>
      <c r="T1691" s="93"/>
      <c r="U1691" s="39"/>
      <c r="V1691" s="39"/>
      <c r="W1691" s="39"/>
      <c r="X1691" s="39"/>
      <c r="Y1691" s="39"/>
      <c r="Z1691" s="39"/>
      <c r="AA1691" s="39"/>
      <c r="AB1691" s="39"/>
      <c r="AC1691" s="39"/>
      <c r="AD1691" s="39"/>
      <c r="AE1691" s="39"/>
      <c r="AT1691" s="18" t="s">
        <v>168</v>
      </c>
      <c r="AU1691" s="18" t="s">
        <v>85</v>
      </c>
    </row>
    <row r="1692" s="13" customFormat="1">
      <c r="A1692" s="13"/>
      <c r="B1692" s="237"/>
      <c r="C1692" s="238"/>
      <c r="D1692" s="239" t="s">
        <v>170</v>
      </c>
      <c r="E1692" s="240" t="s">
        <v>1</v>
      </c>
      <c r="F1692" s="241" t="s">
        <v>171</v>
      </c>
      <c r="G1692" s="238"/>
      <c r="H1692" s="240" t="s">
        <v>1</v>
      </c>
      <c r="I1692" s="242"/>
      <c r="J1692" s="238"/>
      <c r="K1692" s="238"/>
      <c r="L1692" s="243"/>
      <c r="M1692" s="244"/>
      <c r="N1692" s="245"/>
      <c r="O1692" s="245"/>
      <c r="P1692" s="245"/>
      <c r="Q1692" s="245"/>
      <c r="R1692" s="245"/>
      <c r="S1692" s="245"/>
      <c r="T1692" s="246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47" t="s">
        <v>170</v>
      </c>
      <c r="AU1692" s="247" t="s">
        <v>85</v>
      </c>
      <c r="AV1692" s="13" t="s">
        <v>83</v>
      </c>
      <c r="AW1692" s="13" t="s">
        <v>31</v>
      </c>
      <c r="AX1692" s="13" t="s">
        <v>75</v>
      </c>
      <c r="AY1692" s="247" t="s">
        <v>156</v>
      </c>
    </row>
    <row r="1693" s="13" customFormat="1">
      <c r="A1693" s="13"/>
      <c r="B1693" s="237"/>
      <c r="C1693" s="238"/>
      <c r="D1693" s="239" t="s">
        <v>170</v>
      </c>
      <c r="E1693" s="240" t="s">
        <v>1</v>
      </c>
      <c r="F1693" s="241" t="s">
        <v>172</v>
      </c>
      <c r="G1693" s="238"/>
      <c r="H1693" s="240" t="s">
        <v>1</v>
      </c>
      <c r="I1693" s="242"/>
      <c r="J1693" s="238"/>
      <c r="K1693" s="238"/>
      <c r="L1693" s="243"/>
      <c r="M1693" s="244"/>
      <c r="N1693" s="245"/>
      <c r="O1693" s="245"/>
      <c r="P1693" s="245"/>
      <c r="Q1693" s="245"/>
      <c r="R1693" s="245"/>
      <c r="S1693" s="245"/>
      <c r="T1693" s="246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47" t="s">
        <v>170</v>
      </c>
      <c r="AU1693" s="247" t="s">
        <v>85</v>
      </c>
      <c r="AV1693" s="13" t="s">
        <v>83</v>
      </c>
      <c r="AW1693" s="13" t="s">
        <v>31</v>
      </c>
      <c r="AX1693" s="13" t="s">
        <v>75</v>
      </c>
      <c r="AY1693" s="247" t="s">
        <v>156</v>
      </c>
    </row>
    <row r="1694" s="13" customFormat="1">
      <c r="A1694" s="13"/>
      <c r="B1694" s="237"/>
      <c r="C1694" s="238"/>
      <c r="D1694" s="239" t="s">
        <v>170</v>
      </c>
      <c r="E1694" s="240" t="s">
        <v>1</v>
      </c>
      <c r="F1694" s="241" t="s">
        <v>173</v>
      </c>
      <c r="G1694" s="238"/>
      <c r="H1694" s="240" t="s">
        <v>1</v>
      </c>
      <c r="I1694" s="242"/>
      <c r="J1694" s="238"/>
      <c r="K1694" s="238"/>
      <c r="L1694" s="243"/>
      <c r="M1694" s="244"/>
      <c r="N1694" s="245"/>
      <c r="O1694" s="245"/>
      <c r="P1694" s="245"/>
      <c r="Q1694" s="245"/>
      <c r="R1694" s="245"/>
      <c r="S1694" s="245"/>
      <c r="T1694" s="246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T1694" s="247" t="s">
        <v>170</v>
      </c>
      <c r="AU1694" s="247" t="s">
        <v>85</v>
      </c>
      <c r="AV1694" s="13" t="s">
        <v>83</v>
      </c>
      <c r="AW1694" s="13" t="s">
        <v>31</v>
      </c>
      <c r="AX1694" s="13" t="s">
        <v>75</v>
      </c>
      <c r="AY1694" s="247" t="s">
        <v>156</v>
      </c>
    </row>
    <row r="1695" s="13" customFormat="1">
      <c r="A1695" s="13"/>
      <c r="B1695" s="237"/>
      <c r="C1695" s="238"/>
      <c r="D1695" s="239" t="s">
        <v>170</v>
      </c>
      <c r="E1695" s="240" t="s">
        <v>1</v>
      </c>
      <c r="F1695" s="241" t="s">
        <v>531</v>
      </c>
      <c r="G1695" s="238"/>
      <c r="H1695" s="240" t="s">
        <v>1</v>
      </c>
      <c r="I1695" s="242"/>
      <c r="J1695" s="238"/>
      <c r="K1695" s="238"/>
      <c r="L1695" s="243"/>
      <c r="M1695" s="244"/>
      <c r="N1695" s="245"/>
      <c r="O1695" s="245"/>
      <c r="P1695" s="245"/>
      <c r="Q1695" s="245"/>
      <c r="R1695" s="245"/>
      <c r="S1695" s="245"/>
      <c r="T1695" s="246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T1695" s="247" t="s">
        <v>170</v>
      </c>
      <c r="AU1695" s="247" t="s">
        <v>85</v>
      </c>
      <c r="AV1695" s="13" t="s">
        <v>83</v>
      </c>
      <c r="AW1695" s="13" t="s">
        <v>31</v>
      </c>
      <c r="AX1695" s="13" t="s">
        <v>75</v>
      </c>
      <c r="AY1695" s="247" t="s">
        <v>156</v>
      </c>
    </row>
    <row r="1696" s="14" customFormat="1">
      <c r="A1696" s="14"/>
      <c r="B1696" s="248"/>
      <c r="C1696" s="249"/>
      <c r="D1696" s="239" t="s">
        <v>170</v>
      </c>
      <c r="E1696" s="250" t="s">
        <v>1</v>
      </c>
      <c r="F1696" s="251" t="s">
        <v>532</v>
      </c>
      <c r="G1696" s="249"/>
      <c r="H1696" s="252">
        <v>403.19999999999999</v>
      </c>
      <c r="I1696" s="253"/>
      <c r="J1696" s="249"/>
      <c r="K1696" s="249"/>
      <c r="L1696" s="254"/>
      <c r="M1696" s="255"/>
      <c r="N1696" s="256"/>
      <c r="O1696" s="256"/>
      <c r="P1696" s="256"/>
      <c r="Q1696" s="256"/>
      <c r="R1696" s="256"/>
      <c r="S1696" s="256"/>
      <c r="T1696" s="257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58" t="s">
        <v>170</v>
      </c>
      <c r="AU1696" s="258" t="s">
        <v>85</v>
      </c>
      <c r="AV1696" s="14" t="s">
        <v>85</v>
      </c>
      <c r="AW1696" s="14" t="s">
        <v>31</v>
      </c>
      <c r="AX1696" s="14" t="s">
        <v>75</v>
      </c>
      <c r="AY1696" s="258" t="s">
        <v>156</v>
      </c>
    </row>
    <row r="1697" s="14" customFormat="1">
      <c r="A1697" s="14"/>
      <c r="B1697" s="248"/>
      <c r="C1697" s="249"/>
      <c r="D1697" s="239" t="s">
        <v>170</v>
      </c>
      <c r="E1697" s="250" t="s">
        <v>1</v>
      </c>
      <c r="F1697" s="251" t="s">
        <v>533</v>
      </c>
      <c r="G1697" s="249"/>
      <c r="H1697" s="252">
        <v>-124.81</v>
      </c>
      <c r="I1697" s="253"/>
      <c r="J1697" s="249"/>
      <c r="K1697" s="249"/>
      <c r="L1697" s="254"/>
      <c r="M1697" s="255"/>
      <c r="N1697" s="256"/>
      <c r="O1697" s="256"/>
      <c r="P1697" s="256"/>
      <c r="Q1697" s="256"/>
      <c r="R1697" s="256"/>
      <c r="S1697" s="256"/>
      <c r="T1697" s="257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T1697" s="258" t="s">
        <v>170</v>
      </c>
      <c r="AU1697" s="258" t="s">
        <v>85</v>
      </c>
      <c r="AV1697" s="14" t="s">
        <v>85</v>
      </c>
      <c r="AW1697" s="14" t="s">
        <v>31</v>
      </c>
      <c r="AX1697" s="14" t="s">
        <v>75</v>
      </c>
      <c r="AY1697" s="258" t="s">
        <v>156</v>
      </c>
    </row>
    <row r="1698" s="16" customFormat="1">
      <c r="A1698" s="16"/>
      <c r="B1698" s="270"/>
      <c r="C1698" s="271"/>
      <c r="D1698" s="239" t="s">
        <v>170</v>
      </c>
      <c r="E1698" s="272" t="s">
        <v>1</v>
      </c>
      <c r="F1698" s="273" t="s">
        <v>242</v>
      </c>
      <c r="G1698" s="271"/>
      <c r="H1698" s="274">
        <v>278.38999999999999</v>
      </c>
      <c r="I1698" s="275"/>
      <c r="J1698" s="271"/>
      <c r="K1698" s="271"/>
      <c r="L1698" s="276"/>
      <c r="M1698" s="277"/>
      <c r="N1698" s="278"/>
      <c r="O1698" s="278"/>
      <c r="P1698" s="278"/>
      <c r="Q1698" s="278"/>
      <c r="R1698" s="278"/>
      <c r="S1698" s="278"/>
      <c r="T1698" s="279"/>
      <c r="U1698" s="16"/>
      <c r="V1698" s="16"/>
      <c r="W1698" s="16"/>
      <c r="X1698" s="16"/>
      <c r="Y1698" s="16"/>
      <c r="Z1698" s="16"/>
      <c r="AA1698" s="16"/>
      <c r="AB1698" s="16"/>
      <c r="AC1698" s="16"/>
      <c r="AD1698" s="16"/>
      <c r="AE1698" s="16"/>
      <c r="AT1698" s="280" t="s">
        <v>170</v>
      </c>
      <c r="AU1698" s="280" t="s">
        <v>85</v>
      </c>
      <c r="AV1698" s="16" t="s">
        <v>166</v>
      </c>
      <c r="AW1698" s="16" t="s">
        <v>31</v>
      </c>
      <c r="AX1698" s="16" t="s">
        <v>75</v>
      </c>
      <c r="AY1698" s="280" t="s">
        <v>156</v>
      </c>
    </row>
    <row r="1699" s="14" customFormat="1">
      <c r="A1699" s="14"/>
      <c r="B1699" s="248"/>
      <c r="C1699" s="249"/>
      <c r="D1699" s="239" t="s">
        <v>170</v>
      </c>
      <c r="E1699" s="250" t="s">
        <v>1</v>
      </c>
      <c r="F1699" s="251" t="s">
        <v>534</v>
      </c>
      <c r="G1699" s="249"/>
      <c r="H1699" s="252">
        <v>402.5</v>
      </c>
      <c r="I1699" s="253"/>
      <c r="J1699" s="249"/>
      <c r="K1699" s="249"/>
      <c r="L1699" s="254"/>
      <c r="M1699" s="255"/>
      <c r="N1699" s="256"/>
      <c r="O1699" s="256"/>
      <c r="P1699" s="256"/>
      <c r="Q1699" s="256"/>
      <c r="R1699" s="256"/>
      <c r="S1699" s="256"/>
      <c r="T1699" s="257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T1699" s="258" t="s">
        <v>170</v>
      </c>
      <c r="AU1699" s="258" t="s">
        <v>85</v>
      </c>
      <c r="AV1699" s="14" t="s">
        <v>85</v>
      </c>
      <c r="AW1699" s="14" t="s">
        <v>31</v>
      </c>
      <c r="AX1699" s="14" t="s">
        <v>75</v>
      </c>
      <c r="AY1699" s="258" t="s">
        <v>156</v>
      </c>
    </row>
    <row r="1700" s="14" customFormat="1">
      <c r="A1700" s="14"/>
      <c r="B1700" s="248"/>
      <c r="C1700" s="249"/>
      <c r="D1700" s="239" t="s">
        <v>170</v>
      </c>
      <c r="E1700" s="250" t="s">
        <v>1</v>
      </c>
      <c r="F1700" s="251" t="s">
        <v>535</v>
      </c>
      <c r="G1700" s="249"/>
      <c r="H1700" s="252">
        <v>-96.709999999999994</v>
      </c>
      <c r="I1700" s="253"/>
      <c r="J1700" s="249"/>
      <c r="K1700" s="249"/>
      <c r="L1700" s="254"/>
      <c r="M1700" s="255"/>
      <c r="N1700" s="256"/>
      <c r="O1700" s="256"/>
      <c r="P1700" s="256"/>
      <c r="Q1700" s="256"/>
      <c r="R1700" s="256"/>
      <c r="S1700" s="256"/>
      <c r="T1700" s="257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58" t="s">
        <v>170</v>
      </c>
      <c r="AU1700" s="258" t="s">
        <v>85</v>
      </c>
      <c r="AV1700" s="14" t="s">
        <v>85</v>
      </c>
      <c r="AW1700" s="14" t="s">
        <v>31</v>
      </c>
      <c r="AX1700" s="14" t="s">
        <v>75</v>
      </c>
      <c r="AY1700" s="258" t="s">
        <v>156</v>
      </c>
    </row>
    <row r="1701" s="16" customFormat="1">
      <c r="A1701" s="16"/>
      <c r="B1701" s="270"/>
      <c r="C1701" s="271"/>
      <c r="D1701" s="239" t="s">
        <v>170</v>
      </c>
      <c r="E1701" s="272" t="s">
        <v>1</v>
      </c>
      <c r="F1701" s="273" t="s">
        <v>242</v>
      </c>
      <c r="G1701" s="271"/>
      <c r="H1701" s="274">
        <v>305.79000000000002</v>
      </c>
      <c r="I1701" s="275"/>
      <c r="J1701" s="271"/>
      <c r="K1701" s="271"/>
      <c r="L1701" s="276"/>
      <c r="M1701" s="277"/>
      <c r="N1701" s="278"/>
      <c r="O1701" s="278"/>
      <c r="P1701" s="278"/>
      <c r="Q1701" s="278"/>
      <c r="R1701" s="278"/>
      <c r="S1701" s="278"/>
      <c r="T1701" s="279"/>
      <c r="U1701" s="16"/>
      <c r="V1701" s="16"/>
      <c r="W1701" s="16"/>
      <c r="X1701" s="16"/>
      <c r="Y1701" s="16"/>
      <c r="Z1701" s="16"/>
      <c r="AA1701" s="16"/>
      <c r="AB1701" s="16"/>
      <c r="AC1701" s="16"/>
      <c r="AD1701" s="16"/>
      <c r="AE1701" s="16"/>
      <c r="AT1701" s="280" t="s">
        <v>170</v>
      </c>
      <c r="AU1701" s="280" t="s">
        <v>85</v>
      </c>
      <c r="AV1701" s="16" t="s">
        <v>166</v>
      </c>
      <c r="AW1701" s="16" t="s">
        <v>31</v>
      </c>
      <c r="AX1701" s="16" t="s">
        <v>75</v>
      </c>
      <c r="AY1701" s="280" t="s">
        <v>156</v>
      </c>
    </row>
    <row r="1702" s="14" customFormat="1">
      <c r="A1702" s="14"/>
      <c r="B1702" s="248"/>
      <c r="C1702" s="249"/>
      <c r="D1702" s="239" t="s">
        <v>170</v>
      </c>
      <c r="E1702" s="250" t="s">
        <v>1</v>
      </c>
      <c r="F1702" s="251" t="s">
        <v>536</v>
      </c>
      <c r="G1702" s="249"/>
      <c r="H1702" s="252">
        <v>209.00999999999999</v>
      </c>
      <c r="I1702" s="253"/>
      <c r="J1702" s="249"/>
      <c r="K1702" s="249"/>
      <c r="L1702" s="254"/>
      <c r="M1702" s="255"/>
      <c r="N1702" s="256"/>
      <c r="O1702" s="256"/>
      <c r="P1702" s="256"/>
      <c r="Q1702" s="256"/>
      <c r="R1702" s="256"/>
      <c r="S1702" s="256"/>
      <c r="T1702" s="257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58" t="s">
        <v>170</v>
      </c>
      <c r="AU1702" s="258" t="s">
        <v>85</v>
      </c>
      <c r="AV1702" s="14" t="s">
        <v>85</v>
      </c>
      <c r="AW1702" s="14" t="s">
        <v>31</v>
      </c>
      <c r="AX1702" s="14" t="s">
        <v>75</v>
      </c>
      <c r="AY1702" s="258" t="s">
        <v>156</v>
      </c>
    </row>
    <row r="1703" s="16" customFormat="1">
      <c r="A1703" s="16"/>
      <c r="B1703" s="270"/>
      <c r="C1703" s="271"/>
      <c r="D1703" s="239" t="s">
        <v>170</v>
      </c>
      <c r="E1703" s="272" t="s">
        <v>1</v>
      </c>
      <c r="F1703" s="273" t="s">
        <v>242</v>
      </c>
      <c r="G1703" s="271"/>
      <c r="H1703" s="274">
        <v>209.00999999999999</v>
      </c>
      <c r="I1703" s="275"/>
      <c r="J1703" s="271"/>
      <c r="K1703" s="271"/>
      <c r="L1703" s="276"/>
      <c r="M1703" s="277"/>
      <c r="N1703" s="278"/>
      <c r="O1703" s="278"/>
      <c r="P1703" s="278"/>
      <c r="Q1703" s="278"/>
      <c r="R1703" s="278"/>
      <c r="S1703" s="278"/>
      <c r="T1703" s="279"/>
      <c r="U1703" s="16"/>
      <c r="V1703" s="16"/>
      <c r="W1703" s="16"/>
      <c r="X1703" s="16"/>
      <c r="Y1703" s="16"/>
      <c r="Z1703" s="16"/>
      <c r="AA1703" s="16"/>
      <c r="AB1703" s="16"/>
      <c r="AC1703" s="16"/>
      <c r="AD1703" s="16"/>
      <c r="AE1703" s="16"/>
      <c r="AT1703" s="280" t="s">
        <v>170</v>
      </c>
      <c r="AU1703" s="280" t="s">
        <v>85</v>
      </c>
      <c r="AV1703" s="16" t="s">
        <v>166</v>
      </c>
      <c r="AW1703" s="16" t="s">
        <v>31</v>
      </c>
      <c r="AX1703" s="16" t="s">
        <v>75</v>
      </c>
      <c r="AY1703" s="280" t="s">
        <v>156</v>
      </c>
    </row>
    <row r="1704" s="14" customFormat="1">
      <c r="A1704" s="14"/>
      <c r="B1704" s="248"/>
      <c r="C1704" s="249"/>
      <c r="D1704" s="239" t="s">
        <v>170</v>
      </c>
      <c r="E1704" s="250" t="s">
        <v>1</v>
      </c>
      <c r="F1704" s="251" t="s">
        <v>537</v>
      </c>
      <c r="G1704" s="249"/>
      <c r="H1704" s="252">
        <v>239</v>
      </c>
      <c r="I1704" s="253"/>
      <c r="J1704" s="249"/>
      <c r="K1704" s="249"/>
      <c r="L1704" s="254"/>
      <c r="M1704" s="255"/>
      <c r="N1704" s="256"/>
      <c r="O1704" s="256"/>
      <c r="P1704" s="256"/>
      <c r="Q1704" s="256"/>
      <c r="R1704" s="256"/>
      <c r="S1704" s="256"/>
      <c r="T1704" s="257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58" t="s">
        <v>170</v>
      </c>
      <c r="AU1704" s="258" t="s">
        <v>85</v>
      </c>
      <c r="AV1704" s="14" t="s">
        <v>85</v>
      </c>
      <c r="AW1704" s="14" t="s">
        <v>31</v>
      </c>
      <c r="AX1704" s="14" t="s">
        <v>75</v>
      </c>
      <c r="AY1704" s="258" t="s">
        <v>156</v>
      </c>
    </row>
    <row r="1705" s="14" customFormat="1">
      <c r="A1705" s="14"/>
      <c r="B1705" s="248"/>
      <c r="C1705" s="249"/>
      <c r="D1705" s="239" t="s">
        <v>170</v>
      </c>
      <c r="E1705" s="250" t="s">
        <v>1</v>
      </c>
      <c r="F1705" s="251" t="s">
        <v>538</v>
      </c>
      <c r="G1705" s="249"/>
      <c r="H1705" s="252">
        <v>-26.629999999999999</v>
      </c>
      <c r="I1705" s="253"/>
      <c r="J1705" s="249"/>
      <c r="K1705" s="249"/>
      <c r="L1705" s="254"/>
      <c r="M1705" s="255"/>
      <c r="N1705" s="256"/>
      <c r="O1705" s="256"/>
      <c r="P1705" s="256"/>
      <c r="Q1705" s="256"/>
      <c r="R1705" s="256"/>
      <c r="S1705" s="256"/>
      <c r="T1705" s="257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T1705" s="258" t="s">
        <v>170</v>
      </c>
      <c r="AU1705" s="258" t="s">
        <v>85</v>
      </c>
      <c r="AV1705" s="14" t="s">
        <v>85</v>
      </c>
      <c r="AW1705" s="14" t="s">
        <v>31</v>
      </c>
      <c r="AX1705" s="14" t="s">
        <v>75</v>
      </c>
      <c r="AY1705" s="258" t="s">
        <v>156</v>
      </c>
    </row>
    <row r="1706" s="16" customFormat="1">
      <c r="A1706" s="16"/>
      <c r="B1706" s="270"/>
      <c r="C1706" s="271"/>
      <c r="D1706" s="239" t="s">
        <v>170</v>
      </c>
      <c r="E1706" s="272" t="s">
        <v>1</v>
      </c>
      <c r="F1706" s="273" t="s">
        <v>242</v>
      </c>
      <c r="G1706" s="271"/>
      <c r="H1706" s="274">
        <v>212.37000000000001</v>
      </c>
      <c r="I1706" s="275"/>
      <c r="J1706" s="271"/>
      <c r="K1706" s="271"/>
      <c r="L1706" s="276"/>
      <c r="M1706" s="277"/>
      <c r="N1706" s="278"/>
      <c r="O1706" s="278"/>
      <c r="P1706" s="278"/>
      <c r="Q1706" s="278"/>
      <c r="R1706" s="278"/>
      <c r="S1706" s="278"/>
      <c r="T1706" s="279"/>
      <c r="U1706" s="16"/>
      <c r="V1706" s="16"/>
      <c r="W1706" s="16"/>
      <c r="X1706" s="16"/>
      <c r="Y1706" s="16"/>
      <c r="Z1706" s="16"/>
      <c r="AA1706" s="16"/>
      <c r="AB1706" s="16"/>
      <c r="AC1706" s="16"/>
      <c r="AD1706" s="16"/>
      <c r="AE1706" s="16"/>
      <c r="AT1706" s="280" t="s">
        <v>170</v>
      </c>
      <c r="AU1706" s="280" t="s">
        <v>85</v>
      </c>
      <c r="AV1706" s="16" t="s">
        <v>166</v>
      </c>
      <c r="AW1706" s="16" t="s">
        <v>31</v>
      </c>
      <c r="AX1706" s="16" t="s">
        <v>75</v>
      </c>
      <c r="AY1706" s="280" t="s">
        <v>156</v>
      </c>
    </row>
    <row r="1707" s="14" customFormat="1">
      <c r="A1707" s="14"/>
      <c r="B1707" s="248"/>
      <c r="C1707" s="249"/>
      <c r="D1707" s="239" t="s">
        <v>170</v>
      </c>
      <c r="E1707" s="250" t="s">
        <v>1</v>
      </c>
      <c r="F1707" s="251" t="s">
        <v>539</v>
      </c>
      <c r="G1707" s="249"/>
      <c r="H1707" s="252">
        <v>24.123000000000001</v>
      </c>
      <c r="I1707" s="253"/>
      <c r="J1707" s="249"/>
      <c r="K1707" s="249"/>
      <c r="L1707" s="254"/>
      <c r="M1707" s="255"/>
      <c r="N1707" s="256"/>
      <c r="O1707" s="256"/>
      <c r="P1707" s="256"/>
      <c r="Q1707" s="256"/>
      <c r="R1707" s="256"/>
      <c r="S1707" s="256"/>
      <c r="T1707" s="257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T1707" s="258" t="s">
        <v>170</v>
      </c>
      <c r="AU1707" s="258" t="s">
        <v>85</v>
      </c>
      <c r="AV1707" s="14" t="s">
        <v>85</v>
      </c>
      <c r="AW1707" s="14" t="s">
        <v>31</v>
      </c>
      <c r="AX1707" s="14" t="s">
        <v>75</v>
      </c>
      <c r="AY1707" s="258" t="s">
        <v>156</v>
      </c>
    </row>
    <row r="1708" s="16" customFormat="1">
      <c r="A1708" s="16"/>
      <c r="B1708" s="270"/>
      <c r="C1708" s="271"/>
      <c r="D1708" s="239" t="s">
        <v>170</v>
      </c>
      <c r="E1708" s="272" t="s">
        <v>1</v>
      </c>
      <c r="F1708" s="273" t="s">
        <v>242</v>
      </c>
      <c r="G1708" s="271"/>
      <c r="H1708" s="274">
        <v>24.123000000000001</v>
      </c>
      <c r="I1708" s="275"/>
      <c r="J1708" s="271"/>
      <c r="K1708" s="271"/>
      <c r="L1708" s="276"/>
      <c r="M1708" s="277"/>
      <c r="N1708" s="278"/>
      <c r="O1708" s="278"/>
      <c r="P1708" s="278"/>
      <c r="Q1708" s="278"/>
      <c r="R1708" s="278"/>
      <c r="S1708" s="278"/>
      <c r="T1708" s="279"/>
      <c r="U1708" s="16"/>
      <c r="V1708" s="16"/>
      <c r="W1708" s="16"/>
      <c r="X1708" s="16"/>
      <c r="Y1708" s="16"/>
      <c r="Z1708" s="16"/>
      <c r="AA1708" s="16"/>
      <c r="AB1708" s="16"/>
      <c r="AC1708" s="16"/>
      <c r="AD1708" s="16"/>
      <c r="AE1708" s="16"/>
      <c r="AT1708" s="280" t="s">
        <v>170</v>
      </c>
      <c r="AU1708" s="280" t="s">
        <v>85</v>
      </c>
      <c r="AV1708" s="16" t="s">
        <v>166</v>
      </c>
      <c r="AW1708" s="16" t="s">
        <v>31</v>
      </c>
      <c r="AX1708" s="16" t="s">
        <v>75</v>
      </c>
      <c r="AY1708" s="280" t="s">
        <v>156</v>
      </c>
    </row>
    <row r="1709" s="15" customFormat="1">
      <c r="A1709" s="15"/>
      <c r="B1709" s="259"/>
      <c r="C1709" s="260"/>
      <c r="D1709" s="239" t="s">
        <v>170</v>
      </c>
      <c r="E1709" s="261" t="s">
        <v>1</v>
      </c>
      <c r="F1709" s="262" t="s">
        <v>176</v>
      </c>
      <c r="G1709" s="260"/>
      <c r="H1709" s="263">
        <v>1029.683</v>
      </c>
      <c r="I1709" s="264"/>
      <c r="J1709" s="260"/>
      <c r="K1709" s="260"/>
      <c r="L1709" s="265"/>
      <c r="M1709" s="266"/>
      <c r="N1709" s="267"/>
      <c r="O1709" s="267"/>
      <c r="P1709" s="267"/>
      <c r="Q1709" s="267"/>
      <c r="R1709" s="267"/>
      <c r="S1709" s="267"/>
      <c r="T1709" s="268"/>
      <c r="U1709" s="15"/>
      <c r="V1709" s="15"/>
      <c r="W1709" s="15"/>
      <c r="X1709" s="15"/>
      <c r="Y1709" s="15"/>
      <c r="Z1709" s="15"/>
      <c r="AA1709" s="15"/>
      <c r="AB1709" s="15"/>
      <c r="AC1709" s="15"/>
      <c r="AD1709" s="15"/>
      <c r="AE1709" s="15"/>
      <c r="AT1709" s="269" t="s">
        <v>170</v>
      </c>
      <c r="AU1709" s="269" t="s">
        <v>85</v>
      </c>
      <c r="AV1709" s="15" t="s">
        <v>165</v>
      </c>
      <c r="AW1709" s="15" t="s">
        <v>31</v>
      </c>
      <c r="AX1709" s="15" t="s">
        <v>83</v>
      </c>
      <c r="AY1709" s="269" t="s">
        <v>156</v>
      </c>
    </row>
    <row r="1710" s="2" customFormat="1" ht="36" customHeight="1">
      <c r="A1710" s="39"/>
      <c r="B1710" s="40"/>
      <c r="C1710" s="219" t="s">
        <v>1510</v>
      </c>
      <c r="D1710" s="219" t="s">
        <v>160</v>
      </c>
      <c r="E1710" s="220" t="s">
        <v>1511</v>
      </c>
      <c r="F1710" s="221" t="s">
        <v>1512</v>
      </c>
      <c r="G1710" s="222" t="s">
        <v>163</v>
      </c>
      <c r="H1710" s="223">
        <v>190.09999999999999</v>
      </c>
      <c r="I1710" s="224"/>
      <c r="J1710" s="225">
        <f>ROUND(I1710*H1710,2)</f>
        <v>0</v>
      </c>
      <c r="K1710" s="221" t="s">
        <v>164</v>
      </c>
      <c r="L1710" s="45"/>
      <c r="M1710" s="226" t="s">
        <v>1</v>
      </c>
      <c r="N1710" s="227" t="s">
        <v>40</v>
      </c>
      <c r="O1710" s="92"/>
      <c r="P1710" s="228">
        <f>O1710*H1710</f>
        <v>0</v>
      </c>
      <c r="Q1710" s="228">
        <v>0.00017000000000000001</v>
      </c>
      <c r="R1710" s="228">
        <f>Q1710*H1710</f>
        <v>0.032316999999999999</v>
      </c>
      <c r="S1710" s="228">
        <v>0</v>
      </c>
      <c r="T1710" s="229">
        <f>S1710*H1710</f>
        <v>0</v>
      </c>
      <c r="U1710" s="39"/>
      <c r="V1710" s="39"/>
      <c r="W1710" s="39"/>
      <c r="X1710" s="39"/>
      <c r="Y1710" s="39"/>
      <c r="Z1710" s="39"/>
      <c r="AA1710" s="39"/>
      <c r="AB1710" s="39"/>
      <c r="AC1710" s="39"/>
      <c r="AD1710" s="39"/>
      <c r="AE1710" s="39"/>
      <c r="AR1710" s="230" t="s">
        <v>209</v>
      </c>
      <c r="AT1710" s="230" t="s">
        <v>160</v>
      </c>
      <c r="AU1710" s="230" t="s">
        <v>85</v>
      </c>
      <c r="AY1710" s="18" t="s">
        <v>156</v>
      </c>
      <c r="BE1710" s="231">
        <f>IF(N1710="základní",J1710,0)</f>
        <v>0</v>
      </c>
      <c r="BF1710" s="231">
        <f>IF(N1710="snížená",J1710,0)</f>
        <v>0</v>
      </c>
      <c r="BG1710" s="231">
        <f>IF(N1710="zákl. přenesená",J1710,0)</f>
        <v>0</v>
      </c>
      <c r="BH1710" s="231">
        <f>IF(N1710="sníž. přenesená",J1710,0)</f>
        <v>0</v>
      </c>
      <c r="BI1710" s="231">
        <f>IF(N1710="nulová",J1710,0)</f>
        <v>0</v>
      </c>
      <c r="BJ1710" s="18" t="s">
        <v>83</v>
      </c>
      <c r="BK1710" s="231">
        <f>ROUND(I1710*H1710,2)</f>
        <v>0</v>
      </c>
      <c r="BL1710" s="18" t="s">
        <v>209</v>
      </c>
      <c r="BM1710" s="230" t="s">
        <v>1513</v>
      </c>
    </row>
    <row r="1711" s="2" customFormat="1">
      <c r="A1711" s="39"/>
      <c r="B1711" s="40"/>
      <c r="C1711" s="41"/>
      <c r="D1711" s="232" t="s">
        <v>168</v>
      </c>
      <c r="E1711" s="41"/>
      <c r="F1711" s="233" t="s">
        <v>1514</v>
      </c>
      <c r="G1711" s="41"/>
      <c r="H1711" s="41"/>
      <c r="I1711" s="234"/>
      <c r="J1711" s="41"/>
      <c r="K1711" s="41"/>
      <c r="L1711" s="45"/>
      <c r="M1711" s="235"/>
      <c r="N1711" s="236"/>
      <c r="O1711" s="92"/>
      <c r="P1711" s="92"/>
      <c r="Q1711" s="92"/>
      <c r="R1711" s="92"/>
      <c r="S1711" s="92"/>
      <c r="T1711" s="93"/>
      <c r="U1711" s="39"/>
      <c r="V1711" s="39"/>
      <c r="W1711" s="39"/>
      <c r="X1711" s="39"/>
      <c r="Y1711" s="39"/>
      <c r="Z1711" s="39"/>
      <c r="AA1711" s="39"/>
      <c r="AB1711" s="39"/>
      <c r="AC1711" s="39"/>
      <c r="AD1711" s="39"/>
      <c r="AE1711" s="39"/>
      <c r="AT1711" s="18" t="s">
        <v>168</v>
      </c>
      <c r="AU1711" s="18" t="s">
        <v>85</v>
      </c>
    </row>
    <row r="1712" s="13" customFormat="1">
      <c r="A1712" s="13"/>
      <c r="B1712" s="237"/>
      <c r="C1712" s="238"/>
      <c r="D1712" s="239" t="s">
        <v>170</v>
      </c>
      <c r="E1712" s="240" t="s">
        <v>1</v>
      </c>
      <c r="F1712" s="241" t="s">
        <v>171</v>
      </c>
      <c r="G1712" s="238"/>
      <c r="H1712" s="240" t="s">
        <v>1</v>
      </c>
      <c r="I1712" s="242"/>
      <c r="J1712" s="238"/>
      <c r="K1712" s="238"/>
      <c r="L1712" s="243"/>
      <c r="M1712" s="244"/>
      <c r="N1712" s="245"/>
      <c r="O1712" s="245"/>
      <c r="P1712" s="245"/>
      <c r="Q1712" s="245"/>
      <c r="R1712" s="245"/>
      <c r="S1712" s="245"/>
      <c r="T1712" s="246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247" t="s">
        <v>170</v>
      </c>
      <c r="AU1712" s="247" t="s">
        <v>85</v>
      </c>
      <c r="AV1712" s="13" t="s">
        <v>83</v>
      </c>
      <c r="AW1712" s="13" t="s">
        <v>31</v>
      </c>
      <c r="AX1712" s="13" t="s">
        <v>75</v>
      </c>
      <c r="AY1712" s="247" t="s">
        <v>156</v>
      </c>
    </row>
    <row r="1713" s="13" customFormat="1">
      <c r="A1713" s="13"/>
      <c r="B1713" s="237"/>
      <c r="C1713" s="238"/>
      <c r="D1713" s="239" t="s">
        <v>170</v>
      </c>
      <c r="E1713" s="240" t="s">
        <v>1</v>
      </c>
      <c r="F1713" s="241" t="s">
        <v>172</v>
      </c>
      <c r="G1713" s="238"/>
      <c r="H1713" s="240" t="s">
        <v>1</v>
      </c>
      <c r="I1713" s="242"/>
      <c r="J1713" s="238"/>
      <c r="K1713" s="238"/>
      <c r="L1713" s="243"/>
      <c r="M1713" s="244"/>
      <c r="N1713" s="245"/>
      <c r="O1713" s="245"/>
      <c r="P1713" s="245"/>
      <c r="Q1713" s="245"/>
      <c r="R1713" s="245"/>
      <c r="S1713" s="245"/>
      <c r="T1713" s="246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247" t="s">
        <v>170</v>
      </c>
      <c r="AU1713" s="247" t="s">
        <v>85</v>
      </c>
      <c r="AV1713" s="13" t="s">
        <v>83</v>
      </c>
      <c r="AW1713" s="13" t="s">
        <v>31</v>
      </c>
      <c r="AX1713" s="13" t="s">
        <v>75</v>
      </c>
      <c r="AY1713" s="247" t="s">
        <v>156</v>
      </c>
    </row>
    <row r="1714" s="13" customFormat="1">
      <c r="A1714" s="13"/>
      <c r="B1714" s="237"/>
      <c r="C1714" s="238"/>
      <c r="D1714" s="239" t="s">
        <v>170</v>
      </c>
      <c r="E1714" s="240" t="s">
        <v>1</v>
      </c>
      <c r="F1714" s="241" t="s">
        <v>173</v>
      </c>
      <c r="G1714" s="238"/>
      <c r="H1714" s="240" t="s">
        <v>1</v>
      </c>
      <c r="I1714" s="242"/>
      <c r="J1714" s="238"/>
      <c r="K1714" s="238"/>
      <c r="L1714" s="243"/>
      <c r="M1714" s="244"/>
      <c r="N1714" s="245"/>
      <c r="O1714" s="245"/>
      <c r="P1714" s="245"/>
      <c r="Q1714" s="245"/>
      <c r="R1714" s="245"/>
      <c r="S1714" s="245"/>
      <c r="T1714" s="246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47" t="s">
        <v>170</v>
      </c>
      <c r="AU1714" s="247" t="s">
        <v>85</v>
      </c>
      <c r="AV1714" s="13" t="s">
        <v>83</v>
      </c>
      <c r="AW1714" s="13" t="s">
        <v>31</v>
      </c>
      <c r="AX1714" s="13" t="s">
        <v>75</v>
      </c>
      <c r="AY1714" s="247" t="s">
        <v>156</v>
      </c>
    </row>
    <row r="1715" s="13" customFormat="1">
      <c r="A1715" s="13"/>
      <c r="B1715" s="237"/>
      <c r="C1715" s="238"/>
      <c r="D1715" s="239" t="s">
        <v>170</v>
      </c>
      <c r="E1715" s="240" t="s">
        <v>1</v>
      </c>
      <c r="F1715" s="241" t="s">
        <v>604</v>
      </c>
      <c r="G1715" s="238"/>
      <c r="H1715" s="240" t="s">
        <v>1</v>
      </c>
      <c r="I1715" s="242"/>
      <c r="J1715" s="238"/>
      <c r="K1715" s="238"/>
      <c r="L1715" s="243"/>
      <c r="M1715" s="244"/>
      <c r="N1715" s="245"/>
      <c r="O1715" s="245"/>
      <c r="P1715" s="245"/>
      <c r="Q1715" s="245"/>
      <c r="R1715" s="245"/>
      <c r="S1715" s="245"/>
      <c r="T1715" s="246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47" t="s">
        <v>170</v>
      </c>
      <c r="AU1715" s="247" t="s">
        <v>85</v>
      </c>
      <c r="AV1715" s="13" t="s">
        <v>83</v>
      </c>
      <c r="AW1715" s="13" t="s">
        <v>31</v>
      </c>
      <c r="AX1715" s="13" t="s">
        <v>75</v>
      </c>
      <c r="AY1715" s="247" t="s">
        <v>156</v>
      </c>
    </row>
    <row r="1716" s="14" customFormat="1">
      <c r="A1716" s="14"/>
      <c r="B1716" s="248"/>
      <c r="C1716" s="249"/>
      <c r="D1716" s="239" t="s">
        <v>170</v>
      </c>
      <c r="E1716" s="250" t="s">
        <v>1</v>
      </c>
      <c r="F1716" s="251" t="s">
        <v>380</v>
      </c>
      <c r="G1716" s="249"/>
      <c r="H1716" s="252">
        <v>69.5</v>
      </c>
      <c r="I1716" s="253"/>
      <c r="J1716" s="249"/>
      <c r="K1716" s="249"/>
      <c r="L1716" s="254"/>
      <c r="M1716" s="255"/>
      <c r="N1716" s="256"/>
      <c r="O1716" s="256"/>
      <c r="P1716" s="256"/>
      <c r="Q1716" s="256"/>
      <c r="R1716" s="256"/>
      <c r="S1716" s="256"/>
      <c r="T1716" s="257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58" t="s">
        <v>170</v>
      </c>
      <c r="AU1716" s="258" t="s">
        <v>85</v>
      </c>
      <c r="AV1716" s="14" t="s">
        <v>85</v>
      </c>
      <c r="AW1716" s="14" t="s">
        <v>31</v>
      </c>
      <c r="AX1716" s="14" t="s">
        <v>75</v>
      </c>
      <c r="AY1716" s="258" t="s">
        <v>156</v>
      </c>
    </row>
    <row r="1717" s="14" customFormat="1">
      <c r="A1717" s="14"/>
      <c r="B1717" s="248"/>
      <c r="C1717" s="249"/>
      <c r="D1717" s="239" t="s">
        <v>170</v>
      </c>
      <c r="E1717" s="250" t="s">
        <v>1</v>
      </c>
      <c r="F1717" s="251" t="s">
        <v>381</v>
      </c>
      <c r="G1717" s="249"/>
      <c r="H1717" s="252">
        <v>69.5</v>
      </c>
      <c r="I1717" s="253"/>
      <c r="J1717" s="249"/>
      <c r="K1717" s="249"/>
      <c r="L1717" s="254"/>
      <c r="M1717" s="255"/>
      <c r="N1717" s="256"/>
      <c r="O1717" s="256"/>
      <c r="P1717" s="256"/>
      <c r="Q1717" s="256"/>
      <c r="R1717" s="256"/>
      <c r="S1717" s="256"/>
      <c r="T1717" s="257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58" t="s">
        <v>170</v>
      </c>
      <c r="AU1717" s="258" t="s">
        <v>85</v>
      </c>
      <c r="AV1717" s="14" t="s">
        <v>85</v>
      </c>
      <c r="AW1717" s="14" t="s">
        <v>31</v>
      </c>
      <c r="AX1717" s="14" t="s">
        <v>75</v>
      </c>
      <c r="AY1717" s="258" t="s">
        <v>156</v>
      </c>
    </row>
    <row r="1718" s="14" customFormat="1">
      <c r="A1718" s="14"/>
      <c r="B1718" s="248"/>
      <c r="C1718" s="249"/>
      <c r="D1718" s="239" t="s">
        <v>170</v>
      </c>
      <c r="E1718" s="250" t="s">
        <v>1</v>
      </c>
      <c r="F1718" s="251" t="s">
        <v>382</v>
      </c>
      <c r="G1718" s="249"/>
      <c r="H1718" s="252">
        <v>51.100000000000001</v>
      </c>
      <c r="I1718" s="253"/>
      <c r="J1718" s="249"/>
      <c r="K1718" s="249"/>
      <c r="L1718" s="254"/>
      <c r="M1718" s="255"/>
      <c r="N1718" s="256"/>
      <c r="O1718" s="256"/>
      <c r="P1718" s="256"/>
      <c r="Q1718" s="256"/>
      <c r="R1718" s="256"/>
      <c r="S1718" s="256"/>
      <c r="T1718" s="257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58" t="s">
        <v>170</v>
      </c>
      <c r="AU1718" s="258" t="s">
        <v>85</v>
      </c>
      <c r="AV1718" s="14" t="s">
        <v>85</v>
      </c>
      <c r="AW1718" s="14" t="s">
        <v>31</v>
      </c>
      <c r="AX1718" s="14" t="s">
        <v>75</v>
      </c>
      <c r="AY1718" s="258" t="s">
        <v>156</v>
      </c>
    </row>
    <row r="1719" s="15" customFormat="1">
      <c r="A1719" s="15"/>
      <c r="B1719" s="259"/>
      <c r="C1719" s="260"/>
      <c r="D1719" s="239" t="s">
        <v>170</v>
      </c>
      <c r="E1719" s="261" t="s">
        <v>1</v>
      </c>
      <c r="F1719" s="262" t="s">
        <v>176</v>
      </c>
      <c r="G1719" s="260"/>
      <c r="H1719" s="263">
        <v>190.09999999999999</v>
      </c>
      <c r="I1719" s="264"/>
      <c r="J1719" s="260"/>
      <c r="K1719" s="260"/>
      <c r="L1719" s="265"/>
      <c r="M1719" s="266"/>
      <c r="N1719" s="267"/>
      <c r="O1719" s="267"/>
      <c r="P1719" s="267"/>
      <c r="Q1719" s="267"/>
      <c r="R1719" s="267"/>
      <c r="S1719" s="267"/>
      <c r="T1719" s="268"/>
      <c r="U1719" s="15"/>
      <c r="V1719" s="15"/>
      <c r="W1719" s="15"/>
      <c r="X1719" s="15"/>
      <c r="Y1719" s="15"/>
      <c r="Z1719" s="15"/>
      <c r="AA1719" s="15"/>
      <c r="AB1719" s="15"/>
      <c r="AC1719" s="15"/>
      <c r="AD1719" s="15"/>
      <c r="AE1719" s="15"/>
      <c r="AT1719" s="269" t="s">
        <v>170</v>
      </c>
      <c r="AU1719" s="269" t="s">
        <v>85</v>
      </c>
      <c r="AV1719" s="15" t="s">
        <v>165</v>
      </c>
      <c r="AW1719" s="15" t="s">
        <v>31</v>
      </c>
      <c r="AX1719" s="15" t="s">
        <v>83</v>
      </c>
      <c r="AY1719" s="269" t="s">
        <v>156</v>
      </c>
    </row>
    <row r="1720" s="2" customFormat="1" ht="26.4" customHeight="1">
      <c r="A1720" s="39"/>
      <c r="B1720" s="40"/>
      <c r="C1720" s="219" t="s">
        <v>1515</v>
      </c>
      <c r="D1720" s="219" t="s">
        <v>160</v>
      </c>
      <c r="E1720" s="220" t="s">
        <v>1516</v>
      </c>
      <c r="F1720" s="221" t="s">
        <v>1517</v>
      </c>
      <c r="G1720" s="222" t="s">
        <v>163</v>
      </c>
      <c r="H1720" s="223">
        <v>78.646000000000001</v>
      </c>
      <c r="I1720" s="224"/>
      <c r="J1720" s="225">
        <f>ROUND(I1720*H1720,2)</f>
        <v>0</v>
      </c>
      <c r="K1720" s="221" t="s">
        <v>164</v>
      </c>
      <c r="L1720" s="45"/>
      <c r="M1720" s="226" t="s">
        <v>1</v>
      </c>
      <c r="N1720" s="227" t="s">
        <v>40</v>
      </c>
      <c r="O1720" s="92"/>
      <c r="P1720" s="228">
        <f>O1720*H1720</f>
        <v>0</v>
      </c>
      <c r="Q1720" s="228">
        <v>0.00021000000000000001</v>
      </c>
      <c r="R1720" s="228">
        <f>Q1720*H1720</f>
        <v>0.016515660000000001</v>
      </c>
      <c r="S1720" s="228">
        <v>0</v>
      </c>
      <c r="T1720" s="229">
        <f>S1720*H1720</f>
        <v>0</v>
      </c>
      <c r="U1720" s="39"/>
      <c r="V1720" s="39"/>
      <c r="W1720" s="39"/>
      <c r="X1720" s="39"/>
      <c r="Y1720" s="39"/>
      <c r="Z1720" s="39"/>
      <c r="AA1720" s="39"/>
      <c r="AB1720" s="39"/>
      <c r="AC1720" s="39"/>
      <c r="AD1720" s="39"/>
      <c r="AE1720" s="39"/>
      <c r="AR1720" s="230" t="s">
        <v>209</v>
      </c>
      <c r="AT1720" s="230" t="s">
        <v>160</v>
      </c>
      <c r="AU1720" s="230" t="s">
        <v>85</v>
      </c>
      <c r="AY1720" s="18" t="s">
        <v>156</v>
      </c>
      <c r="BE1720" s="231">
        <f>IF(N1720="základní",J1720,0)</f>
        <v>0</v>
      </c>
      <c r="BF1720" s="231">
        <f>IF(N1720="snížená",J1720,0)</f>
        <v>0</v>
      </c>
      <c r="BG1720" s="231">
        <f>IF(N1720="zákl. přenesená",J1720,0)</f>
        <v>0</v>
      </c>
      <c r="BH1720" s="231">
        <f>IF(N1720="sníž. přenesená",J1720,0)</f>
        <v>0</v>
      </c>
      <c r="BI1720" s="231">
        <f>IF(N1720="nulová",J1720,0)</f>
        <v>0</v>
      </c>
      <c r="BJ1720" s="18" t="s">
        <v>83</v>
      </c>
      <c r="BK1720" s="231">
        <f>ROUND(I1720*H1720,2)</f>
        <v>0</v>
      </c>
      <c r="BL1720" s="18" t="s">
        <v>209</v>
      </c>
      <c r="BM1720" s="230" t="s">
        <v>1518</v>
      </c>
    </row>
    <row r="1721" s="2" customFormat="1">
      <c r="A1721" s="39"/>
      <c r="B1721" s="40"/>
      <c r="C1721" s="41"/>
      <c r="D1721" s="232" t="s">
        <v>168</v>
      </c>
      <c r="E1721" s="41"/>
      <c r="F1721" s="233" t="s">
        <v>1519</v>
      </c>
      <c r="G1721" s="41"/>
      <c r="H1721" s="41"/>
      <c r="I1721" s="234"/>
      <c r="J1721" s="41"/>
      <c r="K1721" s="41"/>
      <c r="L1721" s="45"/>
      <c r="M1721" s="235"/>
      <c r="N1721" s="236"/>
      <c r="O1721" s="92"/>
      <c r="P1721" s="92"/>
      <c r="Q1721" s="92"/>
      <c r="R1721" s="92"/>
      <c r="S1721" s="92"/>
      <c r="T1721" s="93"/>
      <c r="U1721" s="39"/>
      <c r="V1721" s="39"/>
      <c r="W1721" s="39"/>
      <c r="X1721" s="39"/>
      <c r="Y1721" s="39"/>
      <c r="Z1721" s="39"/>
      <c r="AA1721" s="39"/>
      <c r="AB1721" s="39"/>
      <c r="AC1721" s="39"/>
      <c r="AD1721" s="39"/>
      <c r="AE1721" s="39"/>
      <c r="AT1721" s="18" t="s">
        <v>168</v>
      </c>
      <c r="AU1721" s="18" t="s">
        <v>85</v>
      </c>
    </row>
    <row r="1722" s="13" customFormat="1">
      <c r="A1722" s="13"/>
      <c r="B1722" s="237"/>
      <c r="C1722" s="238"/>
      <c r="D1722" s="239" t="s">
        <v>170</v>
      </c>
      <c r="E1722" s="240" t="s">
        <v>1</v>
      </c>
      <c r="F1722" s="241" t="s">
        <v>171</v>
      </c>
      <c r="G1722" s="238"/>
      <c r="H1722" s="240" t="s">
        <v>1</v>
      </c>
      <c r="I1722" s="242"/>
      <c r="J1722" s="238"/>
      <c r="K1722" s="238"/>
      <c r="L1722" s="243"/>
      <c r="M1722" s="244"/>
      <c r="N1722" s="245"/>
      <c r="O1722" s="245"/>
      <c r="P1722" s="245"/>
      <c r="Q1722" s="245"/>
      <c r="R1722" s="245"/>
      <c r="S1722" s="245"/>
      <c r="T1722" s="246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47" t="s">
        <v>170</v>
      </c>
      <c r="AU1722" s="247" t="s">
        <v>85</v>
      </c>
      <c r="AV1722" s="13" t="s">
        <v>83</v>
      </c>
      <c r="AW1722" s="13" t="s">
        <v>31</v>
      </c>
      <c r="AX1722" s="13" t="s">
        <v>75</v>
      </c>
      <c r="AY1722" s="247" t="s">
        <v>156</v>
      </c>
    </row>
    <row r="1723" s="13" customFormat="1">
      <c r="A1723" s="13"/>
      <c r="B1723" s="237"/>
      <c r="C1723" s="238"/>
      <c r="D1723" s="239" t="s">
        <v>170</v>
      </c>
      <c r="E1723" s="240" t="s">
        <v>1</v>
      </c>
      <c r="F1723" s="241" t="s">
        <v>172</v>
      </c>
      <c r="G1723" s="238"/>
      <c r="H1723" s="240" t="s">
        <v>1</v>
      </c>
      <c r="I1723" s="242"/>
      <c r="J1723" s="238"/>
      <c r="K1723" s="238"/>
      <c r="L1723" s="243"/>
      <c r="M1723" s="244"/>
      <c r="N1723" s="245"/>
      <c r="O1723" s="245"/>
      <c r="P1723" s="245"/>
      <c r="Q1723" s="245"/>
      <c r="R1723" s="245"/>
      <c r="S1723" s="245"/>
      <c r="T1723" s="246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47" t="s">
        <v>170</v>
      </c>
      <c r="AU1723" s="247" t="s">
        <v>85</v>
      </c>
      <c r="AV1723" s="13" t="s">
        <v>83</v>
      </c>
      <c r="AW1723" s="13" t="s">
        <v>31</v>
      </c>
      <c r="AX1723" s="13" t="s">
        <v>75</v>
      </c>
      <c r="AY1723" s="247" t="s">
        <v>156</v>
      </c>
    </row>
    <row r="1724" s="13" customFormat="1">
      <c r="A1724" s="13"/>
      <c r="B1724" s="237"/>
      <c r="C1724" s="238"/>
      <c r="D1724" s="239" t="s">
        <v>170</v>
      </c>
      <c r="E1724" s="240" t="s">
        <v>1</v>
      </c>
      <c r="F1724" s="241" t="s">
        <v>173</v>
      </c>
      <c r="G1724" s="238"/>
      <c r="H1724" s="240" t="s">
        <v>1</v>
      </c>
      <c r="I1724" s="242"/>
      <c r="J1724" s="238"/>
      <c r="K1724" s="238"/>
      <c r="L1724" s="243"/>
      <c r="M1724" s="244"/>
      <c r="N1724" s="245"/>
      <c r="O1724" s="245"/>
      <c r="P1724" s="245"/>
      <c r="Q1724" s="245"/>
      <c r="R1724" s="245"/>
      <c r="S1724" s="245"/>
      <c r="T1724" s="246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T1724" s="247" t="s">
        <v>170</v>
      </c>
      <c r="AU1724" s="247" t="s">
        <v>85</v>
      </c>
      <c r="AV1724" s="13" t="s">
        <v>83</v>
      </c>
      <c r="AW1724" s="13" t="s">
        <v>31</v>
      </c>
      <c r="AX1724" s="13" t="s">
        <v>75</v>
      </c>
      <c r="AY1724" s="247" t="s">
        <v>156</v>
      </c>
    </row>
    <row r="1725" s="13" customFormat="1">
      <c r="A1725" s="13"/>
      <c r="B1725" s="237"/>
      <c r="C1725" s="238"/>
      <c r="D1725" s="239" t="s">
        <v>170</v>
      </c>
      <c r="E1725" s="240" t="s">
        <v>1</v>
      </c>
      <c r="F1725" s="241" t="s">
        <v>832</v>
      </c>
      <c r="G1725" s="238"/>
      <c r="H1725" s="240" t="s">
        <v>1</v>
      </c>
      <c r="I1725" s="242"/>
      <c r="J1725" s="238"/>
      <c r="K1725" s="238"/>
      <c r="L1725" s="243"/>
      <c r="M1725" s="244"/>
      <c r="N1725" s="245"/>
      <c r="O1725" s="245"/>
      <c r="P1725" s="245"/>
      <c r="Q1725" s="245"/>
      <c r="R1725" s="245"/>
      <c r="S1725" s="245"/>
      <c r="T1725" s="246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T1725" s="247" t="s">
        <v>170</v>
      </c>
      <c r="AU1725" s="247" t="s">
        <v>85</v>
      </c>
      <c r="AV1725" s="13" t="s">
        <v>83</v>
      </c>
      <c r="AW1725" s="13" t="s">
        <v>31</v>
      </c>
      <c r="AX1725" s="13" t="s">
        <v>75</v>
      </c>
      <c r="AY1725" s="247" t="s">
        <v>156</v>
      </c>
    </row>
    <row r="1726" s="14" customFormat="1">
      <c r="A1726" s="14"/>
      <c r="B1726" s="248"/>
      <c r="C1726" s="249"/>
      <c r="D1726" s="239" t="s">
        <v>170</v>
      </c>
      <c r="E1726" s="250" t="s">
        <v>1</v>
      </c>
      <c r="F1726" s="251" t="s">
        <v>833</v>
      </c>
      <c r="G1726" s="249"/>
      <c r="H1726" s="252">
        <v>39.323</v>
      </c>
      <c r="I1726" s="253"/>
      <c r="J1726" s="249"/>
      <c r="K1726" s="249"/>
      <c r="L1726" s="254"/>
      <c r="M1726" s="255"/>
      <c r="N1726" s="256"/>
      <c r="O1726" s="256"/>
      <c r="P1726" s="256"/>
      <c r="Q1726" s="256"/>
      <c r="R1726" s="256"/>
      <c r="S1726" s="256"/>
      <c r="T1726" s="257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T1726" s="258" t="s">
        <v>170</v>
      </c>
      <c r="AU1726" s="258" t="s">
        <v>85</v>
      </c>
      <c r="AV1726" s="14" t="s">
        <v>85</v>
      </c>
      <c r="AW1726" s="14" t="s">
        <v>31</v>
      </c>
      <c r="AX1726" s="14" t="s">
        <v>75</v>
      </c>
      <c r="AY1726" s="258" t="s">
        <v>156</v>
      </c>
    </row>
    <row r="1727" s="14" customFormat="1">
      <c r="A1727" s="14"/>
      <c r="B1727" s="248"/>
      <c r="C1727" s="249"/>
      <c r="D1727" s="239" t="s">
        <v>170</v>
      </c>
      <c r="E1727" s="250" t="s">
        <v>1</v>
      </c>
      <c r="F1727" s="251" t="s">
        <v>834</v>
      </c>
      <c r="G1727" s="249"/>
      <c r="H1727" s="252">
        <v>39.323</v>
      </c>
      <c r="I1727" s="253"/>
      <c r="J1727" s="249"/>
      <c r="K1727" s="249"/>
      <c r="L1727" s="254"/>
      <c r="M1727" s="255"/>
      <c r="N1727" s="256"/>
      <c r="O1727" s="256"/>
      <c r="P1727" s="256"/>
      <c r="Q1727" s="256"/>
      <c r="R1727" s="256"/>
      <c r="S1727" s="256"/>
      <c r="T1727" s="257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T1727" s="258" t="s">
        <v>170</v>
      </c>
      <c r="AU1727" s="258" t="s">
        <v>85</v>
      </c>
      <c r="AV1727" s="14" t="s">
        <v>85</v>
      </c>
      <c r="AW1727" s="14" t="s">
        <v>31</v>
      </c>
      <c r="AX1727" s="14" t="s">
        <v>75</v>
      </c>
      <c r="AY1727" s="258" t="s">
        <v>156</v>
      </c>
    </row>
    <row r="1728" s="15" customFormat="1">
      <c r="A1728" s="15"/>
      <c r="B1728" s="259"/>
      <c r="C1728" s="260"/>
      <c r="D1728" s="239" t="s">
        <v>170</v>
      </c>
      <c r="E1728" s="261" t="s">
        <v>1</v>
      </c>
      <c r="F1728" s="262" t="s">
        <v>176</v>
      </c>
      <c r="G1728" s="260"/>
      <c r="H1728" s="263">
        <v>78.646000000000001</v>
      </c>
      <c r="I1728" s="264"/>
      <c r="J1728" s="260"/>
      <c r="K1728" s="260"/>
      <c r="L1728" s="265"/>
      <c r="M1728" s="266"/>
      <c r="N1728" s="267"/>
      <c r="O1728" s="267"/>
      <c r="P1728" s="267"/>
      <c r="Q1728" s="267"/>
      <c r="R1728" s="267"/>
      <c r="S1728" s="267"/>
      <c r="T1728" s="268"/>
      <c r="U1728" s="15"/>
      <c r="V1728" s="15"/>
      <c r="W1728" s="15"/>
      <c r="X1728" s="15"/>
      <c r="Y1728" s="15"/>
      <c r="Z1728" s="15"/>
      <c r="AA1728" s="15"/>
      <c r="AB1728" s="15"/>
      <c r="AC1728" s="15"/>
      <c r="AD1728" s="15"/>
      <c r="AE1728" s="15"/>
      <c r="AT1728" s="269" t="s">
        <v>170</v>
      </c>
      <c r="AU1728" s="269" t="s">
        <v>85</v>
      </c>
      <c r="AV1728" s="15" t="s">
        <v>165</v>
      </c>
      <c r="AW1728" s="15" t="s">
        <v>31</v>
      </c>
      <c r="AX1728" s="15" t="s">
        <v>83</v>
      </c>
      <c r="AY1728" s="269" t="s">
        <v>156</v>
      </c>
    </row>
    <row r="1729" s="2" customFormat="1" ht="36" customHeight="1">
      <c r="A1729" s="39"/>
      <c r="B1729" s="40"/>
      <c r="C1729" s="219" t="s">
        <v>1520</v>
      </c>
      <c r="D1729" s="219" t="s">
        <v>160</v>
      </c>
      <c r="E1729" s="220" t="s">
        <v>1521</v>
      </c>
      <c r="F1729" s="221" t="s">
        <v>1522</v>
      </c>
      <c r="G1729" s="222" t="s">
        <v>163</v>
      </c>
      <c r="H1729" s="223">
        <v>37.656999999999996</v>
      </c>
      <c r="I1729" s="224"/>
      <c r="J1729" s="225">
        <f>ROUND(I1729*H1729,2)</f>
        <v>0</v>
      </c>
      <c r="K1729" s="221" t="s">
        <v>164</v>
      </c>
      <c r="L1729" s="45"/>
      <c r="M1729" s="226" t="s">
        <v>1</v>
      </c>
      <c r="N1729" s="227" t="s">
        <v>40</v>
      </c>
      <c r="O1729" s="92"/>
      <c r="P1729" s="228">
        <f>O1729*H1729</f>
        <v>0</v>
      </c>
      <c r="Q1729" s="228">
        <v>0.00014999999999999999</v>
      </c>
      <c r="R1729" s="228">
        <f>Q1729*H1729</f>
        <v>0.0056485499999999987</v>
      </c>
      <c r="S1729" s="228">
        <v>0</v>
      </c>
      <c r="T1729" s="229">
        <f>S1729*H1729</f>
        <v>0</v>
      </c>
      <c r="U1729" s="39"/>
      <c r="V1729" s="39"/>
      <c r="W1729" s="39"/>
      <c r="X1729" s="39"/>
      <c r="Y1729" s="39"/>
      <c r="Z1729" s="39"/>
      <c r="AA1729" s="39"/>
      <c r="AB1729" s="39"/>
      <c r="AC1729" s="39"/>
      <c r="AD1729" s="39"/>
      <c r="AE1729" s="39"/>
      <c r="AR1729" s="230" t="s">
        <v>209</v>
      </c>
      <c r="AT1729" s="230" t="s">
        <v>160</v>
      </c>
      <c r="AU1729" s="230" t="s">
        <v>85</v>
      </c>
      <c r="AY1729" s="18" t="s">
        <v>156</v>
      </c>
      <c r="BE1729" s="231">
        <f>IF(N1729="základní",J1729,0)</f>
        <v>0</v>
      </c>
      <c r="BF1729" s="231">
        <f>IF(N1729="snížená",J1729,0)</f>
        <v>0</v>
      </c>
      <c r="BG1729" s="231">
        <f>IF(N1729="zákl. přenesená",J1729,0)</f>
        <v>0</v>
      </c>
      <c r="BH1729" s="231">
        <f>IF(N1729="sníž. přenesená",J1729,0)</f>
        <v>0</v>
      </c>
      <c r="BI1729" s="231">
        <f>IF(N1729="nulová",J1729,0)</f>
        <v>0</v>
      </c>
      <c r="BJ1729" s="18" t="s">
        <v>83</v>
      </c>
      <c r="BK1729" s="231">
        <f>ROUND(I1729*H1729,2)</f>
        <v>0</v>
      </c>
      <c r="BL1729" s="18" t="s">
        <v>209</v>
      </c>
      <c r="BM1729" s="230" t="s">
        <v>1523</v>
      </c>
    </row>
    <row r="1730" s="2" customFormat="1">
      <c r="A1730" s="39"/>
      <c r="B1730" s="40"/>
      <c r="C1730" s="41"/>
      <c r="D1730" s="232" t="s">
        <v>168</v>
      </c>
      <c r="E1730" s="41"/>
      <c r="F1730" s="233" t="s">
        <v>1524</v>
      </c>
      <c r="G1730" s="41"/>
      <c r="H1730" s="41"/>
      <c r="I1730" s="234"/>
      <c r="J1730" s="41"/>
      <c r="K1730" s="41"/>
      <c r="L1730" s="45"/>
      <c r="M1730" s="235"/>
      <c r="N1730" s="236"/>
      <c r="O1730" s="92"/>
      <c r="P1730" s="92"/>
      <c r="Q1730" s="92"/>
      <c r="R1730" s="92"/>
      <c r="S1730" s="92"/>
      <c r="T1730" s="93"/>
      <c r="U1730" s="39"/>
      <c r="V1730" s="39"/>
      <c r="W1730" s="39"/>
      <c r="X1730" s="39"/>
      <c r="Y1730" s="39"/>
      <c r="Z1730" s="39"/>
      <c r="AA1730" s="39"/>
      <c r="AB1730" s="39"/>
      <c r="AC1730" s="39"/>
      <c r="AD1730" s="39"/>
      <c r="AE1730" s="39"/>
      <c r="AT1730" s="18" t="s">
        <v>168</v>
      </c>
      <c r="AU1730" s="18" t="s">
        <v>85</v>
      </c>
    </row>
    <row r="1731" s="13" customFormat="1">
      <c r="A1731" s="13"/>
      <c r="B1731" s="237"/>
      <c r="C1731" s="238"/>
      <c r="D1731" s="239" t="s">
        <v>170</v>
      </c>
      <c r="E1731" s="240" t="s">
        <v>1</v>
      </c>
      <c r="F1731" s="241" t="s">
        <v>171</v>
      </c>
      <c r="G1731" s="238"/>
      <c r="H1731" s="240" t="s">
        <v>1</v>
      </c>
      <c r="I1731" s="242"/>
      <c r="J1731" s="238"/>
      <c r="K1731" s="238"/>
      <c r="L1731" s="243"/>
      <c r="M1731" s="244"/>
      <c r="N1731" s="245"/>
      <c r="O1731" s="245"/>
      <c r="P1731" s="245"/>
      <c r="Q1731" s="245"/>
      <c r="R1731" s="245"/>
      <c r="S1731" s="245"/>
      <c r="T1731" s="246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T1731" s="247" t="s">
        <v>170</v>
      </c>
      <c r="AU1731" s="247" t="s">
        <v>85</v>
      </c>
      <c r="AV1731" s="13" t="s">
        <v>83</v>
      </c>
      <c r="AW1731" s="13" t="s">
        <v>31</v>
      </c>
      <c r="AX1731" s="13" t="s">
        <v>75</v>
      </c>
      <c r="AY1731" s="247" t="s">
        <v>156</v>
      </c>
    </row>
    <row r="1732" s="13" customFormat="1">
      <c r="A1732" s="13"/>
      <c r="B1732" s="237"/>
      <c r="C1732" s="238"/>
      <c r="D1732" s="239" t="s">
        <v>170</v>
      </c>
      <c r="E1732" s="240" t="s">
        <v>1</v>
      </c>
      <c r="F1732" s="241" t="s">
        <v>172</v>
      </c>
      <c r="G1732" s="238"/>
      <c r="H1732" s="240" t="s">
        <v>1</v>
      </c>
      <c r="I1732" s="242"/>
      <c r="J1732" s="238"/>
      <c r="K1732" s="238"/>
      <c r="L1732" s="243"/>
      <c r="M1732" s="244"/>
      <c r="N1732" s="245"/>
      <c r="O1732" s="245"/>
      <c r="P1732" s="245"/>
      <c r="Q1732" s="245"/>
      <c r="R1732" s="245"/>
      <c r="S1732" s="245"/>
      <c r="T1732" s="246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T1732" s="247" t="s">
        <v>170</v>
      </c>
      <c r="AU1732" s="247" t="s">
        <v>85</v>
      </c>
      <c r="AV1732" s="13" t="s">
        <v>83</v>
      </c>
      <c r="AW1732" s="13" t="s">
        <v>31</v>
      </c>
      <c r="AX1732" s="13" t="s">
        <v>75</v>
      </c>
      <c r="AY1732" s="247" t="s">
        <v>156</v>
      </c>
    </row>
    <row r="1733" s="13" customFormat="1">
      <c r="A1733" s="13"/>
      <c r="B1733" s="237"/>
      <c r="C1733" s="238"/>
      <c r="D1733" s="239" t="s">
        <v>170</v>
      </c>
      <c r="E1733" s="240" t="s">
        <v>1</v>
      </c>
      <c r="F1733" s="241" t="s">
        <v>173</v>
      </c>
      <c r="G1733" s="238"/>
      <c r="H1733" s="240" t="s">
        <v>1</v>
      </c>
      <c r="I1733" s="242"/>
      <c r="J1733" s="238"/>
      <c r="K1733" s="238"/>
      <c r="L1733" s="243"/>
      <c r="M1733" s="244"/>
      <c r="N1733" s="245"/>
      <c r="O1733" s="245"/>
      <c r="P1733" s="245"/>
      <c r="Q1733" s="245"/>
      <c r="R1733" s="245"/>
      <c r="S1733" s="245"/>
      <c r="T1733" s="246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47" t="s">
        <v>170</v>
      </c>
      <c r="AU1733" s="247" t="s">
        <v>85</v>
      </c>
      <c r="AV1733" s="13" t="s">
        <v>83</v>
      </c>
      <c r="AW1733" s="13" t="s">
        <v>31</v>
      </c>
      <c r="AX1733" s="13" t="s">
        <v>75</v>
      </c>
      <c r="AY1733" s="247" t="s">
        <v>156</v>
      </c>
    </row>
    <row r="1734" s="13" customFormat="1">
      <c r="A1734" s="13"/>
      <c r="B1734" s="237"/>
      <c r="C1734" s="238"/>
      <c r="D1734" s="239" t="s">
        <v>170</v>
      </c>
      <c r="E1734" s="240" t="s">
        <v>1</v>
      </c>
      <c r="F1734" s="241" t="s">
        <v>829</v>
      </c>
      <c r="G1734" s="238"/>
      <c r="H1734" s="240" t="s">
        <v>1</v>
      </c>
      <c r="I1734" s="242"/>
      <c r="J1734" s="238"/>
      <c r="K1734" s="238"/>
      <c r="L1734" s="243"/>
      <c r="M1734" s="244"/>
      <c r="N1734" s="245"/>
      <c r="O1734" s="245"/>
      <c r="P1734" s="245"/>
      <c r="Q1734" s="245"/>
      <c r="R1734" s="245"/>
      <c r="S1734" s="245"/>
      <c r="T1734" s="246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47" t="s">
        <v>170</v>
      </c>
      <c r="AU1734" s="247" t="s">
        <v>85</v>
      </c>
      <c r="AV1734" s="13" t="s">
        <v>83</v>
      </c>
      <c r="AW1734" s="13" t="s">
        <v>31</v>
      </c>
      <c r="AX1734" s="13" t="s">
        <v>75</v>
      </c>
      <c r="AY1734" s="247" t="s">
        <v>156</v>
      </c>
    </row>
    <row r="1735" s="14" customFormat="1">
      <c r="A1735" s="14"/>
      <c r="B1735" s="248"/>
      <c r="C1735" s="249"/>
      <c r="D1735" s="239" t="s">
        <v>170</v>
      </c>
      <c r="E1735" s="250" t="s">
        <v>1</v>
      </c>
      <c r="F1735" s="251" t="s">
        <v>830</v>
      </c>
      <c r="G1735" s="249"/>
      <c r="H1735" s="252">
        <v>27.373999999999999</v>
      </c>
      <c r="I1735" s="253"/>
      <c r="J1735" s="249"/>
      <c r="K1735" s="249"/>
      <c r="L1735" s="254"/>
      <c r="M1735" s="255"/>
      <c r="N1735" s="256"/>
      <c r="O1735" s="256"/>
      <c r="P1735" s="256"/>
      <c r="Q1735" s="256"/>
      <c r="R1735" s="256"/>
      <c r="S1735" s="256"/>
      <c r="T1735" s="257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58" t="s">
        <v>170</v>
      </c>
      <c r="AU1735" s="258" t="s">
        <v>85</v>
      </c>
      <c r="AV1735" s="14" t="s">
        <v>85</v>
      </c>
      <c r="AW1735" s="14" t="s">
        <v>31</v>
      </c>
      <c r="AX1735" s="14" t="s">
        <v>75</v>
      </c>
      <c r="AY1735" s="258" t="s">
        <v>156</v>
      </c>
    </row>
    <row r="1736" s="14" customFormat="1">
      <c r="A1736" s="14"/>
      <c r="B1736" s="248"/>
      <c r="C1736" s="249"/>
      <c r="D1736" s="239" t="s">
        <v>170</v>
      </c>
      <c r="E1736" s="250" t="s">
        <v>1</v>
      </c>
      <c r="F1736" s="251" t="s">
        <v>831</v>
      </c>
      <c r="G1736" s="249"/>
      <c r="H1736" s="252">
        <v>10.283</v>
      </c>
      <c r="I1736" s="253"/>
      <c r="J1736" s="249"/>
      <c r="K1736" s="249"/>
      <c r="L1736" s="254"/>
      <c r="M1736" s="255"/>
      <c r="N1736" s="256"/>
      <c r="O1736" s="256"/>
      <c r="P1736" s="256"/>
      <c r="Q1736" s="256"/>
      <c r="R1736" s="256"/>
      <c r="S1736" s="256"/>
      <c r="T1736" s="257"/>
      <c r="U1736" s="14"/>
      <c r="V1736" s="14"/>
      <c r="W1736" s="14"/>
      <c r="X1736" s="14"/>
      <c r="Y1736" s="14"/>
      <c r="Z1736" s="14"/>
      <c r="AA1736" s="14"/>
      <c r="AB1736" s="14"/>
      <c r="AC1736" s="14"/>
      <c r="AD1736" s="14"/>
      <c r="AE1736" s="14"/>
      <c r="AT1736" s="258" t="s">
        <v>170</v>
      </c>
      <c r="AU1736" s="258" t="s">
        <v>85</v>
      </c>
      <c r="AV1736" s="14" t="s">
        <v>85</v>
      </c>
      <c r="AW1736" s="14" t="s">
        <v>31</v>
      </c>
      <c r="AX1736" s="14" t="s">
        <v>75</v>
      </c>
      <c r="AY1736" s="258" t="s">
        <v>156</v>
      </c>
    </row>
    <row r="1737" s="15" customFormat="1">
      <c r="A1737" s="15"/>
      <c r="B1737" s="259"/>
      <c r="C1737" s="260"/>
      <c r="D1737" s="239" t="s">
        <v>170</v>
      </c>
      <c r="E1737" s="261" t="s">
        <v>1</v>
      </c>
      <c r="F1737" s="262" t="s">
        <v>176</v>
      </c>
      <c r="G1737" s="260"/>
      <c r="H1737" s="263">
        <v>37.656999999999996</v>
      </c>
      <c r="I1737" s="264"/>
      <c r="J1737" s="260"/>
      <c r="K1737" s="260"/>
      <c r="L1737" s="265"/>
      <c r="M1737" s="266"/>
      <c r="N1737" s="267"/>
      <c r="O1737" s="267"/>
      <c r="P1737" s="267"/>
      <c r="Q1737" s="267"/>
      <c r="R1737" s="267"/>
      <c r="S1737" s="267"/>
      <c r="T1737" s="268"/>
      <c r="U1737" s="15"/>
      <c r="V1737" s="15"/>
      <c r="W1737" s="15"/>
      <c r="X1737" s="15"/>
      <c r="Y1737" s="15"/>
      <c r="Z1737" s="15"/>
      <c r="AA1737" s="15"/>
      <c r="AB1737" s="15"/>
      <c r="AC1737" s="15"/>
      <c r="AD1737" s="15"/>
      <c r="AE1737" s="15"/>
      <c r="AT1737" s="269" t="s">
        <v>170</v>
      </c>
      <c r="AU1737" s="269" t="s">
        <v>85</v>
      </c>
      <c r="AV1737" s="15" t="s">
        <v>165</v>
      </c>
      <c r="AW1737" s="15" t="s">
        <v>31</v>
      </c>
      <c r="AX1737" s="15" t="s">
        <v>83</v>
      </c>
      <c r="AY1737" s="269" t="s">
        <v>156</v>
      </c>
    </row>
    <row r="1738" s="2" customFormat="1" ht="26.4" customHeight="1">
      <c r="A1738" s="39"/>
      <c r="B1738" s="40"/>
      <c r="C1738" s="219" t="s">
        <v>1525</v>
      </c>
      <c r="D1738" s="219" t="s">
        <v>160</v>
      </c>
      <c r="E1738" s="220" t="s">
        <v>1526</v>
      </c>
      <c r="F1738" s="221" t="s">
        <v>1527</v>
      </c>
      <c r="G1738" s="222" t="s">
        <v>163</v>
      </c>
      <c r="H1738" s="223">
        <v>201.44</v>
      </c>
      <c r="I1738" s="224"/>
      <c r="J1738" s="225">
        <f>ROUND(I1738*H1738,2)</f>
        <v>0</v>
      </c>
      <c r="K1738" s="221" t="s">
        <v>164</v>
      </c>
      <c r="L1738" s="45"/>
      <c r="M1738" s="226" t="s">
        <v>1</v>
      </c>
      <c r="N1738" s="227" t="s">
        <v>40</v>
      </c>
      <c r="O1738" s="92"/>
      <c r="P1738" s="228">
        <f>O1738*H1738</f>
        <v>0</v>
      </c>
      <c r="Q1738" s="228">
        <v>0</v>
      </c>
      <c r="R1738" s="228">
        <f>Q1738*H1738</f>
        <v>0</v>
      </c>
      <c r="S1738" s="228">
        <v>0</v>
      </c>
      <c r="T1738" s="229">
        <f>S1738*H1738</f>
        <v>0</v>
      </c>
      <c r="U1738" s="39"/>
      <c r="V1738" s="39"/>
      <c r="W1738" s="39"/>
      <c r="X1738" s="39"/>
      <c r="Y1738" s="39"/>
      <c r="Z1738" s="39"/>
      <c r="AA1738" s="39"/>
      <c r="AB1738" s="39"/>
      <c r="AC1738" s="39"/>
      <c r="AD1738" s="39"/>
      <c r="AE1738" s="39"/>
      <c r="AR1738" s="230" t="s">
        <v>209</v>
      </c>
      <c r="AT1738" s="230" t="s">
        <v>160</v>
      </c>
      <c r="AU1738" s="230" t="s">
        <v>85</v>
      </c>
      <c r="AY1738" s="18" t="s">
        <v>156</v>
      </c>
      <c r="BE1738" s="231">
        <f>IF(N1738="základní",J1738,0)</f>
        <v>0</v>
      </c>
      <c r="BF1738" s="231">
        <f>IF(N1738="snížená",J1738,0)</f>
        <v>0</v>
      </c>
      <c r="BG1738" s="231">
        <f>IF(N1738="zákl. přenesená",J1738,0)</f>
        <v>0</v>
      </c>
      <c r="BH1738" s="231">
        <f>IF(N1738="sníž. přenesená",J1738,0)</f>
        <v>0</v>
      </c>
      <c r="BI1738" s="231">
        <f>IF(N1738="nulová",J1738,0)</f>
        <v>0</v>
      </c>
      <c r="BJ1738" s="18" t="s">
        <v>83</v>
      </c>
      <c r="BK1738" s="231">
        <f>ROUND(I1738*H1738,2)</f>
        <v>0</v>
      </c>
      <c r="BL1738" s="18" t="s">
        <v>209</v>
      </c>
      <c r="BM1738" s="230" t="s">
        <v>1528</v>
      </c>
    </row>
    <row r="1739" s="2" customFormat="1">
      <c r="A1739" s="39"/>
      <c r="B1739" s="40"/>
      <c r="C1739" s="41"/>
      <c r="D1739" s="232" t="s">
        <v>168</v>
      </c>
      <c r="E1739" s="41"/>
      <c r="F1739" s="233" t="s">
        <v>1529</v>
      </c>
      <c r="G1739" s="41"/>
      <c r="H1739" s="41"/>
      <c r="I1739" s="234"/>
      <c r="J1739" s="41"/>
      <c r="K1739" s="41"/>
      <c r="L1739" s="45"/>
      <c r="M1739" s="235"/>
      <c r="N1739" s="236"/>
      <c r="O1739" s="92"/>
      <c r="P1739" s="92"/>
      <c r="Q1739" s="92"/>
      <c r="R1739" s="92"/>
      <c r="S1739" s="92"/>
      <c r="T1739" s="93"/>
      <c r="U1739" s="39"/>
      <c r="V1739" s="39"/>
      <c r="W1739" s="39"/>
      <c r="X1739" s="39"/>
      <c r="Y1739" s="39"/>
      <c r="Z1739" s="39"/>
      <c r="AA1739" s="39"/>
      <c r="AB1739" s="39"/>
      <c r="AC1739" s="39"/>
      <c r="AD1739" s="39"/>
      <c r="AE1739" s="39"/>
      <c r="AT1739" s="18" t="s">
        <v>168</v>
      </c>
      <c r="AU1739" s="18" t="s">
        <v>85</v>
      </c>
    </row>
    <row r="1740" s="13" customFormat="1">
      <c r="A1740" s="13"/>
      <c r="B1740" s="237"/>
      <c r="C1740" s="238"/>
      <c r="D1740" s="239" t="s">
        <v>170</v>
      </c>
      <c r="E1740" s="240" t="s">
        <v>1</v>
      </c>
      <c r="F1740" s="241" t="s">
        <v>171</v>
      </c>
      <c r="G1740" s="238"/>
      <c r="H1740" s="240" t="s">
        <v>1</v>
      </c>
      <c r="I1740" s="242"/>
      <c r="J1740" s="238"/>
      <c r="K1740" s="238"/>
      <c r="L1740" s="243"/>
      <c r="M1740" s="244"/>
      <c r="N1740" s="245"/>
      <c r="O1740" s="245"/>
      <c r="P1740" s="245"/>
      <c r="Q1740" s="245"/>
      <c r="R1740" s="245"/>
      <c r="S1740" s="245"/>
      <c r="T1740" s="246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47" t="s">
        <v>170</v>
      </c>
      <c r="AU1740" s="247" t="s">
        <v>85</v>
      </c>
      <c r="AV1740" s="13" t="s">
        <v>83</v>
      </c>
      <c r="AW1740" s="13" t="s">
        <v>31</v>
      </c>
      <c r="AX1740" s="13" t="s">
        <v>75</v>
      </c>
      <c r="AY1740" s="247" t="s">
        <v>156</v>
      </c>
    </row>
    <row r="1741" s="13" customFormat="1">
      <c r="A1741" s="13"/>
      <c r="B1741" s="237"/>
      <c r="C1741" s="238"/>
      <c r="D1741" s="239" t="s">
        <v>170</v>
      </c>
      <c r="E1741" s="240" t="s">
        <v>1</v>
      </c>
      <c r="F1741" s="241" t="s">
        <v>172</v>
      </c>
      <c r="G1741" s="238"/>
      <c r="H1741" s="240" t="s">
        <v>1</v>
      </c>
      <c r="I1741" s="242"/>
      <c r="J1741" s="238"/>
      <c r="K1741" s="238"/>
      <c r="L1741" s="243"/>
      <c r="M1741" s="244"/>
      <c r="N1741" s="245"/>
      <c r="O1741" s="245"/>
      <c r="P1741" s="245"/>
      <c r="Q1741" s="245"/>
      <c r="R1741" s="245"/>
      <c r="S1741" s="245"/>
      <c r="T1741" s="246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T1741" s="247" t="s">
        <v>170</v>
      </c>
      <c r="AU1741" s="247" t="s">
        <v>85</v>
      </c>
      <c r="AV1741" s="13" t="s">
        <v>83</v>
      </c>
      <c r="AW1741" s="13" t="s">
        <v>31</v>
      </c>
      <c r="AX1741" s="13" t="s">
        <v>75</v>
      </c>
      <c r="AY1741" s="247" t="s">
        <v>156</v>
      </c>
    </row>
    <row r="1742" s="13" customFormat="1">
      <c r="A1742" s="13"/>
      <c r="B1742" s="237"/>
      <c r="C1742" s="238"/>
      <c r="D1742" s="239" t="s">
        <v>170</v>
      </c>
      <c r="E1742" s="240" t="s">
        <v>1</v>
      </c>
      <c r="F1742" s="241" t="s">
        <v>173</v>
      </c>
      <c r="G1742" s="238"/>
      <c r="H1742" s="240" t="s">
        <v>1</v>
      </c>
      <c r="I1742" s="242"/>
      <c r="J1742" s="238"/>
      <c r="K1742" s="238"/>
      <c r="L1742" s="243"/>
      <c r="M1742" s="244"/>
      <c r="N1742" s="245"/>
      <c r="O1742" s="245"/>
      <c r="P1742" s="245"/>
      <c r="Q1742" s="245"/>
      <c r="R1742" s="245"/>
      <c r="S1742" s="245"/>
      <c r="T1742" s="246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47" t="s">
        <v>170</v>
      </c>
      <c r="AU1742" s="247" t="s">
        <v>85</v>
      </c>
      <c r="AV1742" s="13" t="s">
        <v>83</v>
      </c>
      <c r="AW1742" s="13" t="s">
        <v>31</v>
      </c>
      <c r="AX1742" s="13" t="s">
        <v>75</v>
      </c>
      <c r="AY1742" s="247" t="s">
        <v>156</v>
      </c>
    </row>
    <row r="1743" s="13" customFormat="1">
      <c r="A1743" s="13"/>
      <c r="B1743" s="237"/>
      <c r="C1743" s="238"/>
      <c r="D1743" s="239" t="s">
        <v>170</v>
      </c>
      <c r="E1743" s="240" t="s">
        <v>1</v>
      </c>
      <c r="F1743" s="241" t="s">
        <v>604</v>
      </c>
      <c r="G1743" s="238"/>
      <c r="H1743" s="240" t="s">
        <v>1</v>
      </c>
      <c r="I1743" s="242"/>
      <c r="J1743" s="238"/>
      <c r="K1743" s="238"/>
      <c r="L1743" s="243"/>
      <c r="M1743" s="244"/>
      <c r="N1743" s="245"/>
      <c r="O1743" s="245"/>
      <c r="P1743" s="245"/>
      <c r="Q1743" s="245"/>
      <c r="R1743" s="245"/>
      <c r="S1743" s="245"/>
      <c r="T1743" s="246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T1743" s="247" t="s">
        <v>170</v>
      </c>
      <c r="AU1743" s="247" t="s">
        <v>85</v>
      </c>
      <c r="AV1743" s="13" t="s">
        <v>83</v>
      </c>
      <c r="AW1743" s="13" t="s">
        <v>31</v>
      </c>
      <c r="AX1743" s="13" t="s">
        <v>75</v>
      </c>
      <c r="AY1743" s="247" t="s">
        <v>156</v>
      </c>
    </row>
    <row r="1744" s="13" customFormat="1">
      <c r="A1744" s="13"/>
      <c r="B1744" s="237"/>
      <c r="C1744" s="238"/>
      <c r="D1744" s="239" t="s">
        <v>170</v>
      </c>
      <c r="E1744" s="240" t="s">
        <v>1</v>
      </c>
      <c r="F1744" s="241" t="s">
        <v>173</v>
      </c>
      <c r="G1744" s="238"/>
      <c r="H1744" s="240" t="s">
        <v>1</v>
      </c>
      <c r="I1744" s="242"/>
      <c r="J1744" s="238"/>
      <c r="K1744" s="238"/>
      <c r="L1744" s="243"/>
      <c r="M1744" s="244"/>
      <c r="N1744" s="245"/>
      <c r="O1744" s="245"/>
      <c r="P1744" s="245"/>
      <c r="Q1744" s="245"/>
      <c r="R1744" s="245"/>
      <c r="S1744" s="245"/>
      <c r="T1744" s="246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T1744" s="247" t="s">
        <v>170</v>
      </c>
      <c r="AU1744" s="247" t="s">
        <v>85</v>
      </c>
      <c r="AV1744" s="13" t="s">
        <v>83</v>
      </c>
      <c r="AW1744" s="13" t="s">
        <v>31</v>
      </c>
      <c r="AX1744" s="13" t="s">
        <v>75</v>
      </c>
      <c r="AY1744" s="247" t="s">
        <v>156</v>
      </c>
    </row>
    <row r="1745" s="14" customFormat="1">
      <c r="A1745" s="14"/>
      <c r="B1745" s="248"/>
      <c r="C1745" s="249"/>
      <c r="D1745" s="239" t="s">
        <v>170</v>
      </c>
      <c r="E1745" s="250" t="s">
        <v>1</v>
      </c>
      <c r="F1745" s="251" t="s">
        <v>605</v>
      </c>
      <c r="G1745" s="249"/>
      <c r="H1745" s="252">
        <v>58.520000000000003</v>
      </c>
      <c r="I1745" s="253"/>
      <c r="J1745" s="249"/>
      <c r="K1745" s="249"/>
      <c r="L1745" s="254"/>
      <c r="M1745" s="255"/>
      <c r="N1745" s="256"/>
      <c r="O1745" s="256"/>
      <c r="P1745" s="256"/>
      <c r="Q1745" s="256"/>
      <c r="R1745" s="256"/>
      <c r="S1745" s="256"/>
      <c r="T1745" s="257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T1745" s="258" t="s">
        <v>170</v>
      </c>
      <c r="AU1745" s="258" t="s">
        <v>85</v>
      </c>
      <c r="AV1745" s="14" t="s">
        <v>85</v>
      </c>
      <c r="AW1745" s="14" t="s">
        <v>31</v>
      </c>
      <c r="AX1745" s="14" t="s">
        <v>75</v>
      </c>
      <c r="AY1745" s="258" t="s">
        <v>156</v>
      </c>
    </row>
    <row r="1746" s="14" customFormat="1">
      <c r="A1746" s="14"/>
      <c r="B1746" s="248"/>
      <c r="C1746" s="249"/>
      <c r="D1746" s="239" t="s">
        <v>170</v>
      </c>
      <c r="E1746" s="250" t="s">
        <v>1</v>
      </c>
      <c r="F1746" s="251" t="s">
        <v>606</v>
      </c>
      <c r="G1746" s="249"/>
      <c r="H1746" s="252">
        <v>58.520000000000003</v>
      </c>
      <c r="I1746" s="253"/>
      <c r="J1746" s="249"/>
      <c r="K1746" s="249"/>
      <c r="L1746" s="254"/>
      <c r="M1746" s="255"/>
      <c r="N1746" s="256"/>
      <c r="O1746" s="256"/>
      <c r="P1746" s="256"/>
      <c r="Q1746" s="256"/>
      <c r="R1746" s="256"/>
      <c r="S1746" s="256"/>
      <c r="T1746" s="257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58" t="s">
        <v>170</v>
      </c>
      <c r="AU1746" s="258" t="s">
        <v>85</v>
      </c>
      <c r="AV1746" s="14" t="s">
        <v>85</v>
      </c>
      <c r="AW1746" s="14" t="s">
        <v>31</v>
      </c>
      <c r="AX1746" s="14" t="s">
        <v>75</v>
      </c>
      <c r="AY1746" s="258" t="s">
        <v>156</v>
      </c>
    </row>
    <row r="1747" s="14" customFormat="1">
      <c r="A1747" s="14"/>
      <c r="B1747" s="248"/>
      <c r="C1747" s="249"/>
      <c r="D1747" s="239" t="s">
        <v>170</v>
      </c>
      <c r="E1747" s="250" t="s">
        <v>1</v>
      </c>
      <c r="F1747" s="251" t="s">
        <v>607</v>
      </c>
      <c r="G1747" s="249"/>
      <c r="H1747" s="252">
        <v>42.539999999999999</v>
      </c>
      <c r="I1747" s="253"/>
      <c r="J1747" s="249"/>
      <c r="K1747" s="249"/>
      <c r="L1747" s="254"/>
      <c r="M1747" s="255"/>
      <c r="N1747" s="256"/>
      <c r="O1747" s="256"/>
      <c r="P1747" s="256"/>
      <c r="Q1747" s="256"/>
      <c r="R1747" s="256"/>
      <c r="S1747" s="256"/>
      <c r="T1747" s="257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T1747" s="258" t="s">
        <v>170</v>
      </c>
      <c r="AU1747" s="258" t="s">
        <v>85</v>
      </c>
      <c r="AV1747" s="14" t="s">
        <v>85</v>
      </c>
      <c r="AW1747" s="14" t="s">
        <v>31</v>
      </c>
      <c r="AX1747" s="14" t="s">
        <v>75</v>
      </c>
      <c r="AY1747" s="258" t="s">
        <v>156</v>
      </c>
    </row>
    <row r="1748" s="14" customFormat="1">
      <c r="A1748" s="14"/>
      <c r="B1748" s="248"/>
      <c r="C1748" s="249"/>
      <c r="D1748" s="239" t="s">
        <v>170</v>
      </c>
      <c r="E1748" s="250" t="s">
        <v>1</v>
      </c>
      <c r="F1748" s="251" t="s">
        <v>1530</v>
      </c>
      <c r="G1748" s="249"/>
      <c r="H1748" s="252">
        <v>41.859999999999999</v>
      </c>
      <c r="I1748" s="253"/>
      <c r="J1748" s="249"/>
      <c r="K1748" s="249"/>
      <c r="L1748" s="254"/>
      <c r="M1748" s="255"/>
      <c r="N1748" s="256"/>
      <c r="O1748" s="256"/>
      <c r="P1748" s="256"/>
      <c r="Q1748" s="256"/>
      <c r="R1748" s="256"/>
      <c r="S1748" s="256"/>
      <c r="T1748" s="257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58" t="s">
        <v>170</v>
      </c>
      <c r="AU1748" s="258" t="s">
        <v>85</v>
      </c>
      <c r="AV1748" s="14" t="s">
        <v>85</v>
      </c>
      <c r="AW1748" s="14" t="s">
        <v>31</v>
      </c>
      <c r="AX1748" s="14" t="s">
        <v>75</v>
      </c>
      <c r="AY1748" s="258" t="s">
        <v>156</v>
      </c>
    </row>
    <row r="1749" s="15" customFormat="1">
      <c r="A1749" s="15"/>
      <c r="B1749" s="259"/>
      <c r="C1749" s="260"/>
      <c r="D1749" s="239" t="s">
        <v>170</v>
      </c>
      <c r="E1749" s="261" t="s">
        <v>1</v>
      </c>
      <c r="F1749" s="262" t="s">
        <v>176</v>
      </c>
      <c r="G1749" s="260"/>
      <c r="H1749" s="263">
        <v>201.44</v>
      </c>
      <c r="I1749" s="264"/>
      <c r="J1749" s="260"/>
      <c r="K1749" s="260"/>
      <c r="L1749" s="265"/>
      <c r="M1749" s="266"/>
      <c r="N1749" s="267"/>
      <c r="O1749" s="267"/>
      <c r="P1749" s="267"/>
      <c r="Q1749" s="267"/>
      <c r="R1749" s="267"/>
      <c r="S1749" s="267"/>
      <c r="T1749" s="268"/>
      <c r="U1749" s="15"/>
      <c r="V1749" s="15"/>
      <c r="W1749" s="15"/>
      <c r="X1749" s="15"/>
      <c r="Y1749" s="15"/>
      <c r="Z1749" s="15"/>
      <c r="AA1749" s="15"/>
      <c r="AB1749" s="15"/>
      <c r="AC1749" s="15"/>
      <c r="AD1749" s="15"/>
      <c r="AE1749" s="15"/>
      <c r="AT1749" s="269" t="s">
        <v>170</v>
      </c>
      <c r="AU1749" s="269" t="s">
        <v>85</v>
      </c>
      <c r="AV1749" s="15" t="s">
        <v>165</v>
      </c>
      <c r="AW1749" s="15" t="s">
        <v>31</v>
      </c>
      <c r="AX1749" s="15" t="s">
        <v>83</v>
      </c>
      <c r="AY1749" s="269" t="s">
        <v>156</v>
      </c>
    </row>
    <row r="1750" s="2" customFormat="1" ht="24" customHeight="1">
      <c r="A1750" s="39"/>
      <c r="B1750" s="40"/>
      <c r="C1750" s="281" t="s">
        <v>1531</v>
      </c>
      <c r="D1750" s="281" t="s">
        <v>289</v>
      </c>
      <c r="E1750" s="282" t="s">
        <v>1532</v>
      </c>
      <c r="F1750" s="283" t="s">
        <v>1533</v>
      </c>
      <c r="G1750" s="284" t="s">
        <v>901</v>
      </c>
      <c r="H1750" s="285">
        <v>57.409999999999997</v>
      </c>
      <c r="I1750" s="286"/>
      <c r="J1750" s="287">
        <f>ROUND(I1750*H1750,2)</f>
        <v>0</v>
      </c>
      <c r="K1750" s="283" t="s">
        <v>164</v>
      </c>
      <c r="L1750" s="288"/>
      <c r="M1750" s="289" t="s">
        <v>1</v>
      </c>
      <c r="N1750" s="290" t="s">
        <v>40</v>
      </c>
      <c r="O1750" s="92"/>
      <c r="P1750" s="228">
        <f>O1750*H1750</f>
        <v>0</v>
      </c>
      <c r="Q1750" s="228">
        <v>0.001</v>
      </c>
      <c r="R1750" s="228">
        <f>Q1750*H1750</f>
        <v>0.057409999999999996</v>
      </c>
      <c r="S1750" s="228">
        <v>0</v>
      </c>
      <c r="T1750" s="229">
        <f>S1750*H1750</f>
        <v>0</v>
      </c>
      <c r="U1750" s="39"/>
      <c r="V1750" s="39"/>
      <c r="W1750" s="39"/>
      <c r="X1750" s="39"/>
      <c r="Y1750" s="39"/>
      <c r="Z1750" s="39"/>
      <c r="AA1750" s="39"/>
      <c r="AB1750" s="39"/>
      <c r="AC1750" s="39"/>
      <c r="AD1750" s="39"/>
      <c r="AE1750" s="39"/>
      <c r="AR1750" s="230" t="s">
        <v>399</v>
      </c>
      <c r="AT1750" s="230" t="s">
        <v>289</v>
      </c>
      <c r="AU1750" s="230" t="s">
        <v>85</v>
      </c>
      <c r="AY1750" s="18" t="s">
        <v>156</v>
      </c>
      <c r="BE1750" s="231">
        <f>IF(N1750="základní",J1750,0)</f>
        <v>0</v>
      </c>
      <c r="BF1750" s="231">
        <f>IF(N1750="snížená",J1750,0)</f>
        <v>0</v>
      </c>
      <c r="BG1750" s="231">
        <f>IF(N1750="zákl. přenesená",J1750,0)</f>
        <v>0</v>
      </c>
      <c r="BH1750" s="231">
        <f>IF(N1750="sníž. přenesená",J1750,0)</f>
        <v>0</v>
      </c>
      <c r="BI1750" s="231">
        <f>IF(N1750="nulová",J1750,0)</f>
        <v>0</v>
      </c>
      <c r="BJ1750" s="18" t="s">
        <v>83</v>
      </c>
      <c r="BK1750" s="231">
        <f>ROUND(I1750*H1750,2)</f>
        <v>0</v>
      </c>
      <c r="BL1750" s="18" t="s">
        <v>209</v>
      </c>
      <c r="BM1750" s="230" t="s">
        <v>1534</v>
      </c>
    </row>
    <row r="1751" s="14" customFormat="1">
      <c r="A1751" s="14"/>
      <c r="B1751" s="248"/>
      <c r="C1751" s="249"/>
      <c r="D1751" s="239" t="s">
        <v>170</v>
      </c>
      <c r="E1751" s="249"/>
      <c r="F1751" s="251" t="s">
        <v>1535</v>
      </c>
      <c r="G1751" s="249"/>
      <c r="H1751" s="252">
        <v>57.409999999999997</v>
      </c>
      <c r="I1751" s="253"/>
      <c r="J1751" s="249"/>
      <c r="K1751" s="249"/>
      <c r="L1751" s="254"/>
      <c r="M1751" s="255"/>
      <c r="N1751" s="256"/>
      <c r="O1751" s="256"/>
      <c r="P1751" s="256"/>
      <c r="Q1751" s="256"/>
      <c r="R1751" s="256"/>
      <c r="S1751" s="256"/>
      <c r="T1751" s="257"/>
      <c r="U1751" s="14"/>
      <c r="V1751" s="14"/>
      <c r="W1751" s="14"/>
      <c r="X1751" s="14"/>
      <c r="Y1751" s="14"/>
      <c r="Z1751" s="14"/>
      <c r="AA1751" s="14"/>
      <c r="AB1751" s="14"/>
      <c r="AC1751" s="14"/>
      <c r="AD1751" s="14"/>
      <c r="AE1751" s="14"/>
      <c r="AT1751" s="258" t="s">
        <v>170</v>
      </c>
      <c r="AU1751" s="258" t="s">
        <v>85</v>
      </c>
      <c r="AV1751" s="14" t="s">
        <v>85</v>
      </c>
      <c r="AW1751" s="14" t="s">
        <v>4</v>
      </c>
      <c r="AX1751" s="14" t="s">
        <v>83</v>
      </c>
      <c r="AY1751" s="258" t="s">
        <v>156</v>
      </c>
    </row>
    <row r="1752" s="2" customFormat="1" ht="26.4" customHeight="1">
      <c r="A1752" s="39"/>
      <c r="B1752" s="40"/>
      <c r="C1752" s="219" t="s">
        <v>1536</v>
      </c>
      <c r="D1752" s="219" t="s">
        <v>160</v>
      </c>
      <c r="E1752" s="220" t="s">
        <v>1537</v>
      </c>
      <c r="F1752" s="221" t="s">
        <v>1538</v>
      </c>
      <c r="G1752" s="222" t="s">
        <v>163</v>
      </c>
      <c r="H1752" s="223">
        <v>229.34700000000001</v>
      </c>
      <c r="I1752" s="224"/>
      <c r="J1752" s="225">
        <f>ROUND(I1752*H1752,2)</f>
        <v>0</v>
      </c>
      <c r="K1752" s="221" t="s">
        <v>164</v>
      </c>
      <c r="L1752" s="45"/>
      <c r="M1752" s="226" t="s">
        <v>1</v>
      </c>
      <c r="N1752" s="227" t="s">
        <v>40</v>
      </c>
      <c r="O1752" s="92"/>
      <c r="P1752" s="228">
        <f>O1752*H1752</f>
        <v>0</v>
      </c>
      <c r="Q1752" s="228">
        <v>0</v>
      </c>
      <c r="R1752" s="228">
        <f>Q1752*H1752</f>
        <v>0</v>
      </c>
      <c r="S1752" s="228">
        <v>0</v>
      </c>
      <c r="T1752" s="229">
        <f>S1752*H1752</f>
        <v>0</v>
      </c>
      <c r="U1752" s="39"/>
      <c r="V1752" s="39"/>
      <c r="W1752" s="39"/>
      <c r="X1752" s="39"/>
      <c r="Y1752" s="39"/>
      <c r="Z1752" s="39"/>
      <c r="AA1752" s="39"/>
      <c r="AB1752" s="39"/>
      <c r="AC1752" s="39"/>
      <c r="AD1752" s="39"/>
      <c r="AE1752" s="39"/>
      <c r="AR1752" s="230" t="s">
        <v>209</v>
      </c>
      <c r="AT1752" s="230" t="s">
        <v>160</v>
      </c>
      <c r="AU1752" s="230" t="s">
        <v>85</v>
      </c>
      <c r="AY1752" s="18" t="s">
        <v>156</v>
      </c>
      <c r="BE1752" s="231">
        <f>IF(N1752="základní",J1752,0)</f>
        <v>0</v>
      </c>
      <c r="BF1752" s="231">
        <f>IF(N1752="snížená",J1752,0)</f>
        <v>0</v>
      </c>
      <c r="BG1752" s="231">
        <f>IF(N1752="zákl. přenesená",J1752,0)</f>
        <v>0</v>
      </c>
      <c r="BH1752" s="231">
        <f>IF(N1752="sníž. přenesená",J1752,0)</f>
        <v>0</v>
      </c>
      <c r="BI1752" s="231">
        <f>IF(N1752="nulová",J1752,0)</f>
        <v>0</v>
      </c>
      <c r="BJ1752" s="18" t="s">
        <v>83</v>
      </c>
      <c r="BK1752" s="231">
        <f>ROUND(I1752*H1752,2)</f>
        <v>0</v>
      </c>
      <c r="BL1752" s="18" t="s">
        <v>209</v>
      </c>
      <c r="BM1752" s="230" t="s">
        <v>1539</v>
      </c>
    </row>
    <row r="1753" s="2" customFormat="1">
      <c r="A1753" s="39"/>
      <c r="B1753" s="40"/>
      <c r="C1753" s="41"/>
      <c r="D1753" s="232" t="s">
        <v>168</v>
      </c>
      <c r="E1753" s="41"/>
      <c r="F1753" s="233" t="s">
        <v>1540</v>
      </c>
      <c r="G1753" s="41"/>
      <c r="H1753" s="41"/>
      <c r="I1753" s="234"/>
      <c r="J1753" s="41"/>
      <c r="K1753" s="41"/>
      <c r="L1753" s="45"/>
      <c r="M1753" s="235"/>
      <c r="N1753" s="236"/>
      <c r="O1753" s="92"/>
      <c r="P1753" s="92"/>
      <c r="Q1753" s="92"/>
      <c r="R1753" s="92"/>
      <c r="S1753" s="92"/>
      <c r="T1753" s="93"/>
      <c r="U1753" s="39"/>
      <c r="V1753" s="39"/>
      <c r="W1753" s="39"/>
      <c r="X1753" s="39"/>
      <c r="Y1753" s="39"/>
      <c r="Z1753" s="39"/>
      <c r="AA1753" s="39"/>
      <c r="AB1753" s="39"/>
      <c r="AC1753" s="39"/>
      <c r="AD1753" s="39"/>
      <c r="AE1753" s="39"/>
      <c r="AT1753" s="18" t="s">
        <v>168</v>
      </c>
      <c r="AU1753" s="18" t="s">
        <v>85</v>
      </c>
    </row>
    <row r="1754" s="13" customFormat="1">
      <c r="A1754" s="13"/>
      <c r="B1754" s="237"/>
      <c r="C1754" s="238"/>
      <c r="D1754" s="239" t="s">
        <v>170</v>
      </c>
      <c r="E1754" s="240" t="s">
        <v>1</v>
      </c>
      <c r="F1754" s="241" t="s">
        <v>171</v>
      </c>
      <c r="G1754" s="238"/>
      <c r="H1754" s="240" t="s">
        <v>1</v>
      </c>
      <c r="I1754" s="242"/>
      <c r="J1754" s="238"/>
      <c r="K1754" s="238"/>
      <c r="L1754" s="243"/>
      <c r="M1754" s="244"/>
      <c r="N1754" s="245"/>
      <c r="O1754" s="245"/>
      <c r="P1754" s="245"/>
      <c r="Q1754" s="245"/>
      <c r="R1754" s="245"/>
      <c r="S1754" s="245"/>
      <c r="T1754" s="246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47" t="s">
        <v>170</v>
      </c>
      <c r="AU1754" s="247" t="s">
        <v>85</v>
      </c>
      <c r="AV1754" s="13" t="s">
        <v>83</v>
      </c>
      <c r="AW1754" s="13" t="s">
        <v>31</v>
      </c>
      <c r="AX1754" s="13" t="s">
        <v>75</v>
      </c>
      <c r="AY1754" s="247" t="s">
        <v>156</v>
      </c>
    </row>
    <row r="1755" s="13" customFormat="1">
      <c r="A1755" s="13"/>
      <c r="B1755" s="237"/>
      <c r="C1755" s="238"/>
      <c r="D1755" s="239" t="s">
        <v>170</v>
      </c>
      <c r="E1755" s="240" t="s">
        <v>1</v>
      </c>
      <c r="F1755" s="241" t="s">
        <v>172</v>
      </c>
      <c r="G1755" s="238"/>
      <c r="H1755" s="240" t="s">
        <v>1</v>
      </c>
      <c r="I1755" s="242"/>
      <c r="J1755" s="238"/>
      <c r="K1755" s="238"/>
      <c r="L1755" s="243"/>
      <c r="M1755" s="244"/>
      <c r="N1755" s="245"/>
      <c r="O1755" s="245"/>
      <c r="P1755" s="245"/>
      <c r="Q1755" s="245"/>
      <c r="R1755" s="245"/>
      <c r="S1755" s="245"/>
      <c r="T1755" s="246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47" t="s">
        <v>170</v>
      </c>
      <c r="AU1755" s="247" t="s">
        <v>85</v>
      </c>
      <c r="AV1755" s="13" t="s">
        <v>83</v>
      </c>
      <c r="AW1755" s="13" t="s">
        <v>31</v>
      </c>
      <c r="AX1755" s="13" t="s">
        <v>75</v>
      </c>
      <c r="AY1755" s="247" t="s">
        <v>156</v>
      </c>
    </row>
    <row r="1756" s="13" customFormat="1">
      <c r="A1756" s="13"/>
      <c r="B1756" s="237"/>
      <c r="C1756" s="238"/>
      <c r="D1756" s="239" t="s">
        <v>170</v>
      </c>
      <c r="E1756" s="240" t="s">
        <v>1</v>
      </c>
      <c r="F1756" s="241" t="s">
        <v>173</v>
      </c>
      <c r="G1756" s="238"/>
      <c r="H1756" s="240" t="s">
        <v>1</v>
      </c>
      <c r="I1756" s="242"/>
      <c r="J1756" s="238"/>
      <c r="K1756" s="238"/>
      <c r="L1756" s="243"/>
      <c r="M1756" s="244"/>
      <c r="N1756" s="245"/>
      <c r="O1756" s="245"/>
      <c r="P1756" s="245"/>
      <c r="Q1756" s="245"/>
      <c r="R1756" s="245"/>
      <c r="S1756" s="245"/>
      <c r="T1756" s="246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T1756" s="247" t="s">
        <v>170</v>
      </c>
      <c r="AU1756" s="247" t="s">
        <v>85</v>
      </c>
      <c r="AV1756" s="13" t="s">
        <v>83</v>
      </c>
      <c r="AW1756" s="13" t="s">
        <v>31</v>
      </c>
      <c r="AX1756" s="13" t="s">
        <v>75</v>
      </c>
      <c r="AY1756" s="247" t="s">
        <v>156</v>
      </c>
    </row>
    <row r="1757" s="13" customFormat="1">
      <c r="A1757" s="13"/>
      <c r="B1757" s="237"/>
      <c r="C1757" s="238"/>
      <c r="D1757" s="239" t="s">
        <v>170</v>
      </c>
      <c r="E1757" s="240" t="s">
        <v>1</v>
      </c>
      <c r="F1757" s="241" t="s">
        <v>604</v>
      </c>
      <c r="G1757" s="238"/>
      <c r="H1757" s="240" t="s">
        <v>1</v>
      </c>
      <c r="I1757" s="242"/>
      <c r="J1757" s="238"/>
      <c r="K1757" s="238"/>
      <c r="L1757" s="243"/>
      <c r="M1757" s="244"/>
      <c r="N1757" s="245"/>
      <c r="O1757" s="245"/>
      <c r="P1757" s="245"/>
      <c r="Q1757" s="245"/>
      <c r="R1757" s="245"/>
      <c r="S1757" s="245"/>
      <c r="T1757" s="246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247" t="s">
        <v>170</v>
      </c>
      <c r="AU1757" s="247" t="s">
        <v>85</v>
      </c>
      <c r="AV1757" s="13" t="s">
        <v>83</v>
      </c>
      <c r="AW1757" s="13" t="s">
        <v>31</v>
      </c>
      <c r="AX1757" s="13" t="s">
        <v>75</v>
      </c>
      <c r="AY1757" s="247" t="s">
        <v>156</v>
      </c>
    </row>
    <row r="1758" s="13" customFormat="1">
      <c r="A1758" s="13"/>
      <c r="B1758" s="237"/>
      <c r="C1758" s="238"/>
      <c r="D1758" s="239" t="s">
        <v>170</v>
      </c>
      <c r="E1758" s="240" t="s">
        <v>1</v>
      </c>
      <c r="F1758" s="241" t="s">
        <v>173</v>
      </c>
      <c r="G1758" s="238"/>
      <c r="H1758" s="240" t="s">
        <v>1</v>
      </c>
      <c r="I1758" s="242"/>
      <c r="J1758" s="238"/>
      <c r="K1758" s="238"/>
      <c r="L1758" s="243"/>
      <c r="M1758" s="244"/>
      <c r="N1758" s="245"/>
      <c r="O1758" s="245"/>
      <c r="P1758" s="245"/>
      <c r="Q1758" s="245"/>
      <c r="R1758" s="245"/>
      <c r="S1758" s="245"/>
      <c r="T1758" s="246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247" t="s">
        <v>170</v>
      </c>
      <c r="AU1758" s="247" t="s">
        <v>85</v>
      </c>
      <c r="AV1758" s="13" t="s">
        <v>83</v>
      </c>
      <c r="AW1758" s="13" t="s">
        <v>31</v>
      </c>
      <c r="AX1758" s="13" t="s">
        <v>75</v>
      </c>
      <c r="AY1758" s="247" t="s">
        <v>156</v>
      </c>
    </row>
    <row r="1759" s="14" customFormat="1">
      <c r="A1759" s="14"/>
      <c r="B1759" s="248"/>
      <c r="C1759" s="249"/>
      <c r="D1759" s="239" t="s">
        <v>170</v>
      </c>
      <c r="E1759" s="250" t="s">
        <v>1</v>
      </c>
      <c r="F1759" s="251" t="s">
        <v>605</v>
      </c>
      <c r="G1759" s="249"/>
      <c r="H1759" s="252">
        <v>58.520000000000003</v>
      </c>
      <c r="I1759" s="253"/>
      <c r="J1759" s="249"/>
      <c r="K1759" s="249"/>
      <c r="L1759" s="254"/>
      <c r="M1759" s="255"/>
      <c r="N1759" s="256"/>
      <c r="O1759" s="256"/>
      <c r="P1759" s="256"/>
      <c r="Q1759" s="256"/>
      <c r="R1759" s="256"/>
      <c r="S1759" s="256"/>
      <c r="T1759" s="257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T1759" s="258" t="s">
        <v>170</v>
      </c>
      <c r="AU1759" s="258" t="s">
        <v>85</v>
      </c>
      <c r="AV1759" s="14" t="s">
        <v>85</v>
      </c>
      <c r="AW1759" s="14" t="s">
        <v>31</v>
      </c>
      <c r="AX1759" s="14" t="s">
        <v>75</v>
      </c>
      <c r="AY1759" s="258" t="s">
        <v>156</v>
      </c>
    </row>
    <row r="1760" s="14" customFormat="1">
      <c r="A1760" s="14"/>
      <c r="B1760" s="248"/>
      <c r="C1760" s="249"/>
      <c r="D1760" s="239" t="s">
        <v>170</v>
      </c>
      <c r="E1760" s="250" t="s">
        <v>1</v>
      </c>
      <c r="F1760" s="251" t="s">
        <v>606</v>
      </c>
      <c r="G1760" s="249"/>
      <c r="H1760" s="252">
        <v>58.520000000000003</v>
      </c>
      <c r="I1760" s="253"/>
      <c r="J1760" s="249"/>
      <c r="K1760" s="249"/>
      <c r="L1760" s="254"/>
      <c r="M1760" s="255"/>
      <c r="N1760" s="256"/>
      <c r="O1760" s="256"/>
      <c r="P1760" s="256"/>
      <c r="Q1760" s="256"/>
      <c r="R1760" s="256"/>
      <c r="S1760" s="256"/>
      <c r="T1760" s="257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58" t="s">
        <v>170</v>
      </c>
      <c r="AU1760" s="258" t="s">
        <v>85</v>
      </c>
      <c r="AV1760" s="14" t="s">
        <v>85</v>
      </c>
      <c r="AW1760" s="14" t="s">
        <v>31</v>
      </c>
      <c r="AX1760" s="14" t="s">
        <v>75</v>
      </c>
      <c r="AY1760" s="258" t="s">
        <v>156</v>
      </c>
    </row>
    <row r="1761" s="14" customFormat="1">
      <c r="A1761" s="14"/>
      <c r="B1761" s="248"/>
      <c r="C1761" s="249"/>
      <c r="D1761" s="239" t="s">
        <v>170</v>
      </c>
      <c r="E1761" s="250" t="s">
        <v>1</v>
      </c>
      <c r="F1761" s="251" t="s">
        <v>607</v>
      </c>
      <c r="G1761" s="249"/>
      <c r="H1761" s="252">
        <v>42.539999999999999</v>
      </c>
      <c r="I1761" s="253"/>
      <c r="J1761" s="249"/>
      <c r="K1761" s="249"/>
      <c r="L1761" s="254"/>
      <c r="M1761" s="255"/>
      <c r="N1761" s="256"/>
      <c r="O1761" s="256"/>
      <c r="P1761" s="256"/>
      <c r="Q1761" s="256"/>
      <c r="R1761" s="256"/>
      <c r="S1761" s="256"/>
      <c r="T1761" s="257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T1761" s="258" t="s">
        <v>170</v>
      </c>
      <c r="AU1761" s="258" t="s">
        <v>85</v>
      </c>
      <c r="AV1761" s="14" t="s">
        <v>85</v>
      </c>
      <c r="AW1761" s="14" t="s">
        <v>31</v>
      </c>
      <c r="AX1761" s="14" t="s">
        <v>75</v>
      </c>
      <c r="AY1761" s="258" t="s">
        <v>156</v>
      </c>
    </row>
    <row r="1762" s="14" customFormat="1">
      <c r="A1762" s="14"/>
      <c r="B1762" s="248"/>
      <c r="C1762" s="249"/>
      <c r="D1762" s="239" t="s">
        <v>170</v>
      </c>
      <c r="E1762" s="250" t="s">
        <v>1</v>
      </c>
      <c r="F1762" s="251" t="s">
        <v>1541</v>
      </c>
      <c r="G1762" s="249"/>
      <c r="H1762" s="252">
        <v>27.907</v>
      </c>
      <c r="I1762" s="253"/>
      <c r="J1762" s="249"/>
      <c r="K1762" s="249"/>
      <c r="L1762" s="254"/>
      <c r="M1762" s="255"/>
      <c r="N1762" s="256"/>
      <c r="O1762" s="256"/>
      <c r="P1762" s="256"/>
      <c r="Q1762" s="256"/>
      <c r="R1762" s="256"/>
      <c r="S1762" s="256"/>
      <c r="T1762" s="257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58" t="s">
        <v>170</v>
      </c>
      <c r="AU1762" s="258" t="s">
        <v>85</v>
      </c>
      <c r="AV1762" s="14" t="s">
        <v>85</v>
      </c>
      <c r="AW1762" s="14" t="s">
        <v>31</v>
      </c>
      <c r="AX1762" s="14" t="s">
        <v>75</v>
      </c>
      <c r="AY1762" s="258" t="s">
        <v>156</v>
      </c>
    </row>
    <row r="1763" s="14" customFormat="1">
      <c r="A1763" s="14"/>
      <c r="B1763" s="248"/>
      <c r="C1763" s="249"/>
      <c r="D1763" s="239" t="s">
        <v>170</v>
      </c>
      <c r="E1763" s="250" t="s">
        <v>1</v>
      </c>
      <c r="F1763" s="251" t="s">
        <v>1530</v>
      </c>
      <c r="G1763" s="249"/>
      <c r="H1763" s="252">
        <v>41.859999999999999</v>
      </c>
      <c r="I1763" s="253"/>
      <c r="J1763" s="249"/>
      <c r="K1763" s="249"/>
      <c r="L1763" s="254"/>
      <c r="M1763" s="255"/>
      <c r="N1763" s="256"/>
      <c r="O1763" s="256"/>
      <c r="P1763" s="256"/>
      <c r="Q1763" s="256"/>
      <c r="R1763" s="256"/>
      <c r="S1763" s="256"/>
      <c r="T1763" s="257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T1763" s="258" t="s">
        <v>170</v>
      </c>
      <c r="AU1763" s="258" t="s">
        <v>85</v>
      </c>
      <c r="AV1763" s="14" t="s">
        <v>85</v>
      </c>
      <c r="AW1763" s="14" t="s">
        <v>31</v>
      </c>
      <c r="AX1763" s="14" t="s">
        <v>75</v>
      </c>
      <c r="AY1763" s="258" t="s">
        <v>156</v>
      </c>
    </row>
    <row r="1764" s="15" customFormat="1">
      <c r="A1764" s="15"/>
      <c r="B1764" s="259"/>
      <c r="C1764" s="260"/>
      <c r="D1764" s="239" t="s">
        <v>170</v>
      </c>
      <c r="E1764" s="261" t="s">
        <v>1</v>
      </c>
      <c r="F1764" s="262" t="s">
        <v>176</v>
      </c>
      <c r="G1764" s="260"/>
      <c r="H1764" s="263">
        <v>229.34700000000001</v>
      </c>
      <c r="I1764" s="264"/>
      <c r="J1764" s="260"/>
      <c r="K1764" s="260"/>
      <c r="L1764" s="265"/>
      <c r="M1764" s="266"/>
      <c r="N1764" s="267"/>
      <c r="O1764" s="267"/>
      <c r="P1764" s="267"/>
      <c r="Q1764" s="267"/>
      <c r="R1764" s="267"/>
      <c r="S1764" s="267"/>
      <c r="T1764" s="268"/>
      <c r="U1764" s="15"/>
      <c r="V1764" s="15"/>
      <c r="W1764" s="15"/>
      <c r="X1764" s="15"/>
      <c r="Y1764" s="15"/>
      <c r="Z1764" s="15"/>
      <c r="AA1764" s="15"/>
      <c r="AB1764" s="15"/>
      <c r="AC1764" s="15"/>
      <c r="AD1764" s="15"/>
      <c r="AE1764" s="15"/>
      <c r="AT1764" s="269" t="s">
        <v>170</v>
      </c>
      <c r="AU1764" s="269" t="s">
        <v>85</v>
      </c>
      <c r="AV1764" s="15" t="s">
        <v>165</v>
      </c>
      <c r="AW1764" s="15" t="s">
        <v>31</v>
      </c>
      <c r="AX1764" s="15" t="s">
        <v>83</v>
      </c>
      <c r="AY1764" s="269" t="s">
        <v>156</v>
      </c>
    </row>
    <row r="1765" s="2" customFormat="1" ht="26.4" customHeight="1">
      <c r="A1765" s="39"/>
      <c r="B1765" s="40"/>
      <c r="C1765" s="281" t="s">
        <v>1542</v>
      </c>
      <c r="D1765" s="281" t="s">
        <v>289</v>
      </c>
      <c r="E1765" s="282" t="s">
        <v>1543</v>
      </c>
      <c r="F1765" s="283" t="s">
        <v>1544</v>
      </c>
      <c r="G1765" s="284" t="s">
        <v>1545</v>
      </c>
      <c r="H1765" s="285">
        <v>68.804000000000002</v>
      </c>
      <c r="I1765" s="286"/>
      <c r="J1765" s="287">
        <f>ROUND(I1765*H1765,2)</f>
        <v>0</v>
      </c>
      <c r="K1765" s="283" t="s">
        <v>1</v>
      </c>
      <c r="L1765" s="288"/>
      <c r="M1765" s="289" t="s">
        <v>1</v>
      </c>
      <c r="N1765" s="290" t="s">
        <v>40</v>
      </c>
      <c r="O1765" s="92"/>
      <c r="P1765" s="228">
        <f>O1765*H1765</f>
        <v>0</v>
      </c>
      <c r="Q1765" s="228">
        <v>0.0016000000000000001</v>
      </c>
      <c r="R1765" s="228">
        <f>Q1765*H1765</f>
        <v>0.11008640000000002</v>
      </c>
      <c r="S1765" s="228">
        <v>0</v>
      </c>
      <c r="T1765" s="229">
        <f>S1765*H1765</f>
        <v>0</v>
      </c>
      <c r="U1765" s="39"/>
      <c r="V1765" s="39"/>
      <c r="W1765" s="39"/>
      <c r="X1765" s="39"/>
      <c r="Y1765" s="39"/>
      <c r="Z1765" s="39"/>
      <c r="AA1765" s="39"/>
      <c r="AB1765" s="39"/>
      <c r="AC1765" s="39"/>
      <c r="AD1765" s="39"/>
      <c r="AE1765" s="39"/>
      <c r="AR1765" s="230" t="s">
        <v>399</v>
      </c>
      <c r="AT1765" s="230" t="s">
        <v>289</v>
      </c>
      <c r="AU1765" s="230" t="s">
        <v>85</v>
      </c>
      <c r="AY1765" s="18" t="s">
        <v>156</v>
      </c>
      <c r="BE1765" s="231">
        <f>IF(N1765="základní",J1765,0)</f>
        <v>0</v>
      </c>
      <c r="BF1765" s="231">
        <f>IF(N1765="snížená",J1765,0)</f>
        <v>0</v>
      </c>
      <c r="BG1765" s="231">
        <f>IF(N1765="zákl. přenesená",J1765,0)</f>
        <v>0</v>
      </c>
      <c r="BH1765" s="231">
        <f>IF(N1765="sníž. přenesená",J1765,0)</f>
        <v>0</v>
      </c>
      <c r="BI1765" s="231">
        <f>IF(N1765="nulová",J1765,0)</f>
        <v>0</v>
      </c>
      <c r="BJ1765" s="18" t="s">
        <v>83</v>
      </c>
      <c r="BK1765" s="231">
        <f>ROUND(I1765*H1765,2)</f>
        <v>0</v>
      </c>
      <c r="BL1765" s="18" t="s">
        <v>209</v>
      </c>
      <c r="BM1765" s="230" t="s">
        <v>1546</v>
      </c>
    </row>
    <row r="1766" s="14" customFormat="1">
      <c r="A1766" s="14"/>
      <c r="B1766" s="248"/>
      <c r="C1766" s="249"/>
      <c r="D1766" s="239" t="s">
        <v>170</v>
      </c>
      <c r="E1766" s="249"/>
      <c r="F1766" s="251" t="s">
        <v>1547</v>
      </c>
      <c r="G1766" s="249"/>
      <c r="H1766" s="252">
        <v>68.804000000000002</v>
      </c>
      <c r="I1766" s="253"/>
      <c r="J1766" s="249"/>
      <c r="K1766" s="249"/>
      <c r="L1766" s="254"/>
      <c r="M1766" s="255"/>
      <c r="N1766" s="256"/>
      <c r="O1766" s="256"/>
      <c r="P1766" s="256"/>
      <c r="Q1766" s="256"/>
      <c r="R1766" s="256"/>
      <c r="S1766" s="256"/>
      <c r="T1766" s="257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T1766" s="258" t="s">
        <v>170</v>
      </c>
      <c r="AU1766" s="258" t="s">
        <v>85</v>
      </c>
      <c r="AV1766" s="14" t="s">
        <v>85</v>
      </c>
      <c r="AW1766" s="14" t="s">
        <v>4</v>
      </c>
      <c r="AX1766" s="14" t="s">
        <v>83</v>
      </c>
      <c r="AY1766" s="258" t="s">
        <v>156</v>
      </c>
    </row>
    <row r="1767" s="2" customFormat="1" ht="16.5" customHeight="1">
      <c r="A1767" s="39"/>
      <c r="B1767" s="40"/>
      <c r="C1767" s="281" t="s">
        <v>1548</v>
      </c>
      <c r="D1767" s="281" t="s">
        <v>289</v>
      </c>
      <c r="E1767" s="282" t="s">
        <v>1549</v>
      </c>
      <c r="F1767" s="283" t="s">
        <v>1550</v>
      </c>
      <c r="G1767" s="284" t="s">
        <v>901</v>
      </c>
      <c r="H1767" s="285">
        <v>9.8390000000000004</v>
      </c>
      <c r="I1767" s="286"/>
      <c r="J1767" s="287">
        <f>ROUND(I1767*H1767,2)</f>
        <v>0</v>
      </c>
      <c r="K1767" s="283" t="s">
        <v>164</v>
      </c>
      <c r="L1767" s="288"/>
      <c r="M1767" s="289" t="s">
        <v>1</v>
      </c>
      <c r="N1767" s="290" t="s">
        <v>40</v>
      </c>
      <c r="O1767" s="92"/>
      <c r="P1767" s="228">
        <f>O1767*H1767</f>
        <v>0</v>
      </c>
      <c r="Q1767" s="228">
        <v>0.001</v>
      </c>
      <c r="R1767" s="228">
        <f>Q1767*H1767</f>
        <v>0.0098390000000000005</v>
      </c>
      <c r="S1767" s="228">
        <v>0</v>
      </c>
      <c r="T1767" s="229">
        <f>S1767*H1767</f>
        <v>0</v>
      </c>
      <c r="U1767" s="39"/>
      <c r="V1767" s="39"/>
      <c r="W1767" s="39"/>
      <c r="X1767" s="39"/>
      <c r="Y1767" s="39"/>
      <c r="Z1767" s="39"/>
      <c r="AA1767" s="39"/>
      <c r="AB1767" s="39"/>
      <c r="AC1767" s="39"/>
      <c r="AD1767" s="39"/>
      <c r="AE1767" s="39"/>
      <c r="AR1767" s="230" t="s">
        <v>399</v>
      </c>
      <c r="AT1767" s="230" t="s">
        <v>289</v>
      </c>
      <c r="AU1767" s="230" t="s">
        <v>85</v>
      </c>
      <c r="AY1767" s="18" t="s">
        <v>156</v>
      </c>
      <c r="BE1767" s="231">
        <f>IF(N1767="základní",J1767,0)</f>
        <v>0</v>
      </c>
      <c r="BF1767" s="231">
        <f>IF(N1767="snížená",J1767,0)</f>
        <v>0</v>
      </c>
      <c r="BG1767" s="231">
        <f>IF(N1767="zákl. přenesená",J1767,0)</f>
        <v>0</v>
      </c>
      <c r="BH1767" s="231">
        <f>IF(N1767="sníž. přenesená",J1767,0)</f>
        <v>0</v>
      </c>
      <c r="BI1767" s="231">
        <f>IF(N1767="nulová",J1767,0)</f>
        <v>0</v>
      </c>
      <c r="BJ1767" s="18" t="s">
        <v>83</v>
      </c>
      <c r="BK1767" s="231">
        <f>ROUND(I1767*H1767,2)</f>
        <v>0</v>
      </c>
      <c r="BL1767" s="18" t="s">
        <v>209</v>
      </c>
      <c r="BM1767" s="230" t="s">
        <v>1551</v>
      </c>
    </row>
    <row r="1768" s="14" customFormat="1">
      <c r="A1768" s="14"/>
      <c r="B1768" s="248"/>
      <c r="C1768" s="249"/>
      <c r="D1768" s="239" t="s">
        <v>170</v>
      </c>
      <c r="E1768" s="249"/>
      <c r="F1768" s="251" t="s">
        <v>1552</v>
      </c>
      <c r="G1768" s="249"/>
      <c r="H1768" s="252">
        <v>9.8390000000000004</v>
      </c>
      <c r="I1768" s="253"/>
      <c r="J1768" s="249"/>
      <c r="K1768" s="249"/>
      <c r="L1768" s="254"/>
      <c r="M1768" s="255"/>
      <c r="N1768" s="256"/>
      <c r="O1768" s="256"/>
      <c r="P1768" s="256"/>
      <c r="Q1768" s="256"/>
      <c r="R1768" s="256"/>
      <c r="S1768" s="256"/>
      <c r="T1768" s="257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58" t="s">
        <v>170</v>
      </c>
      <c r="AU1768" s="258" t="s">
        <v>85</v>
      </c>
      <c r="AV1768" s="14" t="s">
        <v>85</v>
      </c>
      <c r="AW1768" s="14" t="s">
        <v>4</v>
      </c>
      <c r="AX1768" s="14" t="s">
        <v>83</v>
      </c>
      <c r="AY1768" s="258" t="s">
        <v>156</v>
      </c>
    </row>
    <row r="1769" s="2" customFormat="1" ht="16.5" customHeight="1">
      <c r="A1769" s="39"/>
      <c r="B1769" s="40"/>
      <c r="C1769" s="281" t="s">
        <v>1553</v>
      </c>
      <c r="D1769" s="281" t="s">
        <v>289</v>
      </c>
      <c r="E1769" s="282" t="s">
        <v>1554</v>
      </c>
      <c r="F1769" s="283" t="s">
        <v>1555</v>
      </c>
      <c r="G1769" s="284" t="s">
        <v>901</v>
      </c>
      <c r="H1769" s="285">
        <v>19.494</v>
      </c>
      <c r="I1769" s="286"/>
      <c r="J1769" s="287">
        <f>ROUND(I1769*H1769,2)</f>
        <v>0</v>
      </c>
      <c r="K1769" s="283" t="s">
        <v>164</v>
      </c>
      <c r="L1769" s="288"/>
      <c r="M1769" s="289" t="s">
        <v>1</v>
      </c>
      <c r="N1769" s="290" t="s">
        <v>40</v>
      </c>
      <c r="O1769" s="92"/>
      <c r="P1769" s="228">
        <f>O1769*H1769</f>
        <v>0</v>
      </c>
      <c r="Q1769" s="228">
        <v>0.001</v>
      </c>
      <c r="R1769" s="228">
        <f>Q1769*H1769</f>
        <v>0.019494000000000001</v>
      </c>
      <c r="S1769" s="228">
        <v>0</v>
      </c>
      <c r="T1769" s="229">
        <f>S1769*H1769</f>
        <v>0</v>
      </c>
      <c r="U1769" s="39"/>
      <c r="V1769" s="39"/>
      <c r="W1769" s="39"/>
      <c r="X1769" s="39"/>
      <c r="Y1769" s="39"/>
      <c r="Z1769" s="39"/>
      <c r="AA1769" s="39"/>
      <c r="AB1769" s="39"/>
      <c r="AC1769" s="39"/>
      <c r="AD1769" s="39"/>
      <c r="AE1769" s="39"/>
      <c r="AR1769" s="230" t="s">
        <v>399</v>
      </c>
      <c r="AT1769" s="230" t="s">
        <v>289</v>
      </c>
      <c r="AU1769" s="230" t="s">
        <v>85</v>
      </c>
      <c r="AY1769" s="18" t="s">
        <v>156</v>
      </c>
      <c r="BE1769" s="231">
        <f>IF(N1769="základní",J1769,0)</f>
        <v>0</v>
      </c>
      <c r="BF1769" s="231">
        <f>IF(N1769="snížená",J1769,0)</f>
        <v>0</v>
      </c>
      <c r="BG1769" s="231">
        <f>IF(N1769="zákl. přenesená",J1769,0)</f>
        <v>0</v>
      </c>
      <c r="BH1769" s="231">
        <f>IF(N1769="sníž. přenesená",J1769,0)</f>
        <v>0</v>
      </c>
      <c r="BI1769" s="231">
        <f>IF(N1769="nulová",J1769,0)</f>
        <v>0</v>
      </c>
      <c r="BJ1769" s="18" t="s">
        <v>83</v>
      </c>
      <c r="BK1769" s="231">
        <f>ROUND(I1769*H1769,2)</f>
        <v>0</v>
      </c>
      <c r="BL1769" s="18" t="s">
        <v>209</v>
      </c>
      <c r="BM1769" s="230" t="s">
        <v>1556</v>
      </c>
    </row>
    <row r="1770" s="14" customFormat="1">
      <c r="A1770" s="14"/>
      <c r="B1770" s="248"/>
      <c r="C1770" s="249"/>
      <c r="D1770" s="239" t="s">
        <v>170</v>
      </c>
      <c r="E1770" s="249"/>
      <c r="F1770" s="251" t="s">
        <v>1557</v>
      </c>
      <c r="G1770" s="249"/>
      <c r="H1770" s="252">
        <v>19.494</v>
      </c>
      <c r="I1770" s="253"/>
      <c r="J1770" s="249"/>
      <c r="K1770" s="249"/>
      <c r="L1770" s="254"/>
      <c r="M1770" s="255"/>
      <c r="N1770" s="256"/>
      <c r="O1770" s="256"/>
      <c r="P1770" s="256"/>
      <c r="Q1770" s="256"/>
      <c r="R1770" s="256"/>
      <c r="S1770" s="256"/>
      <c r="T1770" s="257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T1770" s="258" t="s">
        <v>170</v>
      </c>
      <c r="AU1770" s="258" t="s">
        <v>85</v>
      </c>
      <c r="AV1770" s="14" t="s">
        <v>85</v>
      </c>
      <c r="AW1770" s="14" t="s">
        <v>4</v>
      </c>
      <c r="AX1770" s="14" t="s">
        <v>83</v>
      </c>
      <c r="AY1770" s="258" t="s">
        <v>156</v>
      </c>
    </row>
    <row r="1771" s="2" customFormat="1" ht="26.4" customHeight="1">
      <c r="A1771" s="39"/>
      <c r="B1771" s="40"/>
      <c r="C1771" s="219" t="s">
        <v>1558</v>
      </c>
      <c r="D1771" s="219" t="s">
        <v>160</v>
      </c>
      <c r="E1771" s="220" t="s">
        <v>1559</v>
      </c>
      <c r="F1771" s="221" t="s">
        <v>1560</v>
      </c>
      <c r="G1771" s="222" t="s">
        <v>163</v>
      </c>
      <c r="H1771" s="223">
        <v>159.58000000000001</v>
      </c>
      <c r="I1771" s="224"/>
      <c r="J1771" s="225">
        <f>ROUND(I1771*H1771,2)</f>
        <v>0</v>
      </c>
      <c r="K1771" s="221" t="s">
        <v>164</v>
      </c>
      <c r="L1771" s="45"/>
      <c r="M1771" s="226" t="s">
        <v>1</v>
      </c>
      <c r="N1771" s="227" t="s">
        <v>40</v>
      </c>
      <c r="O1771" s="92"/>
      <c r="P1771" s="228">
        <f>O1771*H1771</f>
        <v>0</v>
      </c>
      <c r="Q1771" s="228">
        <v>0</v>
      </c>
      <c r="R1771" s="228">
        <f>Q1771*H1771</f>
        <v>0</v>
      </c>
      <c r="S1771" s="228">
        <v>0</v>
      </c>
      <c r="T1771" s="229">
        <f>S1771*H1771</f>
        <v>0</v>
      </c>
      <c r="U1771" s="39"/>
      <c r="V1771" s="39"/>
      <c r="W1771" s="39"/>
      <c r="X1771" s="39"/>
      <c r="Y1771" s="39"/>
      <c r="Z1771" s="39"/>
      <c r="AA1771" s="39"/>
      <c r="AB1771" s="39"/>
      <c r="AC1771" s="39"/>
      <c r="AD1771" s="39"/>
      <c r="AE1771" s="39"/>
      <c r="AR1771" s="230" t="s">
        <v>209</v>
      </c>
      <c r="AT1771" s="230" t="s">
        <v>160</v>
      </c>
      <c r="AU1771" s="230" t="s">
        <v>85</v>
      </c>
      <c r="AY1771" s="18" t="s">
        <v>156</v>
      </c>
      <c r="BE1771" s="231">
        <f>IF(N1771="základní",J1771,0)</f>
        <v>0</v>
      </c>
      <c r="BF1771" s="231">
        <f>IF(N1771="snížená",J1771,0)</f>
        <v>0</v>
      </c>
      <c r="BG1771" s="231">
        <f>IF(N1771="zákl. přenesená",J1771,0)</f>
        <v>0</v>
      </c>
      <c r="BH1771" s="231">
        <f>IF(N1771="sníž. přenesená",J1771,0)</f>
        <v>0</v>
      </c>
      <c r="BI1771" s="231">
        <f>IF(N1771="nulová",J1771,0)</f>
        <v>0</v>
      </c>
      <c r="BJ1771" s="18" t="s">
        <v>83</v>
      </c>
      <c r="BK1771" s="231">
        <f>ROUND(I1771*H1771,2)</f>
        <v>0</v>
      </c>
      <c r="BL1771" s="18" t="s">
        <v>209</v>
      </c>
      <c r="BM1771" s="230" t="s">
        <v>1561</v>
      </c>
    </row>
    <row r="1772" s="2" customFormat="1">
      <c r="A1772" s="39"/>
      <c r="B1772" s="40"/>
      <c r="C1772" s="41"/>
      <c r="D1772" s="232" t="s">
        <v>168</v>
      </c>
      <c r="E1772" s="41"/>
      <c r="F1772" s="233" t="s">
        <v>1562</v>
      </c>
      <c r="G1772" s="41"/>
      <c r="H1772" s="41"/>
      <c r="I1772" s="234"/>
      <c r="J1772" s="41"/>
      <c r="K1772" s="41"/>
      <c r="L1772" s="45"/>
      <c r="M1772" s="235"/>
      <c r="N1772" s="236"/>
      <c r="O1772" s="92"/>
      <c r="P1772" s="92"/>
      <c r="Q1772" s="92"/>
      <c r="R1772" s="92"/>
      <c r="S1772" s="92"/>
      <c r="T1772" s="93"/>
      <c r="U1772" s="39"/>
      <c r="V1772" s="39"/>
      <c r="W1772" s="39"/>
      <c r="X1772" s="39"/>
      <c r="Y1772" s="39"/>
      <c r="Z1772" s="39"/>
      <c r="AA1772" s="39"/>
      <c r="AB1772" s="39"/>
      <c r="AC1772" s="39"/>
      <c r="AD1772" s="39"/>
      <c r="AE1772" s="39"/>
      <c r="AT1772" s="18" t="s">
        <v>168</v>
      </c>
      <c r="AU1772" s="18" t="s">
        <v>85</v>
      </c>
    </row>
    <row r="1773" s="13" customFormat="1">
      <c r="A1773" s="13"/>
      <c r="B1773" s="237"/>
      <c r="C1773" s="238"/>
      <c r="D1773" s="239" t="s">
        <v>170</v>
      </c>
      <c r="E1773" s="240" t="s">
        <v>1</v>
      </c>
      <c r="F1773" s="241" t="s">
        <v>171</v>
      </c>
      <c r="G1773" s="238"/>
      <c r="H1773" s="240" t="s">
        <v>1</v>
      </c>
      <c r="I1773" s="242"/>
      <c r="J1773" s="238"/>
      <c r="K1773" s="238"/>
      <c r="L1773" s="243"/>
      <c r="M1773" s="244"/>
      <c r="N1773" s="245"/>
      <c r="O1773" s="245"/>
      <c r="P1773" s="245"/>
      <c r="Q1773" s="245"/>
      <c r="R1773" s="245"/>
      <c r="S1773" s="245"/>
      <c r="T1773" s="246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T1773" s="247" t="s">
        <v>170</v>
      </c>
      <c r="AU1773" s="247" t="s">
        <v>85</v>
      </c>
      <c r="AV1773" s="13" t="s">
        <v>83</v>
      </c>
      <c r="AW1773" s="13" t="s">
        <v>31</v>
      </c>
      <c r="AX1773" s="13" t="s">
        <v>75</v>
      </c>
      <c r="AY1773" s="247" t="s">
        <v>156</v>
      </c>
    </row>
    <row r="1774" s="13" customFormat="1">
      <c r="A1774" s="13"/>
      <c r="B1774" s="237"/>
      <c r="C1774" s="238"/>
      <c r="D1774" s="239" t="s">
        <v>170</v>
      </c>
      <c r="E1774" s="240" t="s">
        <v>1</v>
      </c>
      <c r="F1774" s="241" t="s">
        <v>172</v>
      </c>
      <c r="G1774" s="238"/>
      <c r="H1774" s="240" t="s">
        <v>1</v>
      </c>
      <c r="I1774" s="242"/>
      <c r="J1774" s="238"/>
      <c r="K1774" s="238"/>
      <c r="L1774" s="243"/>
      <c r="M1774" s="244"/>
      <c r="N1774" s="245"/>
      <c r="O1774" s="245"/>
      <c r="P1774" s="245"/>
      <c r="Q1774" s="245"/>
      <c r="R1774" s="245"/>
      <c r="S1774" s="245"/>
      <c r="T1774" s="246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47" t="s">
        <v>170</v>
      </c>
      <c r="AU1774" s="247" t="s">
        <v>85</v>
      </c>
      <c r="AV1774" s="13" t="s">
        <v>83</v>
      </c>
      <c r="AW1774" s="13" t="s">
        <v>31</v>
      </c>
      <c r="AX1774" s="13" t="s">
        <v>75</v>
      </c>
      <c r="AY1774" s="247" t="s">
        <v>156</v>
      </c>
    </row>
    <row r="1775" s="13" customFormat="1">
      <c r="A1775" s="13"/>
      <c r="B1775" s="237"/>
      <c r="C1775" s="238"/>
      <c r="D1775" s="239" t="s">
        <v>170</v>
      </c>
      <c r="E1775" s="240" t="s">
        <v>1</v>
      </c>
      <c r="F1775" s="241" t="s">
        <v>173</v>
      </c>
      <c r="G1775" s="238"/>
      <c r="H1775" s="240" t="s">
        <v>1</v>
      </c>
      <c r="I1775" s="242"/>
      <c r="J1775" s="238"/>
      <c r="K1775" s="238"/>
      <c r="L1775" s="243"/>
      <c r="M1775" s="244"/>
      <c r="N1775" s="245"/>
      <c r="O1775" s="245"/>
      <c r="P1775" s="245"/>
      <c r="Q1775" s="245"/>
      <c r="R1775" s="245"/>
      <c r="S1775" s="245"/>
      <c r="T1775" s="246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T1775" s="247" t="s">
        <v>170</v>
      </c>
      <c r="AU1775" s="247" t="s">
        <v>85</v>
      </c>
      <c r="AV1775" s="13" t="s">
        <v>83</v>
      </c>
      <c r="AW1775" s="13" t="s">
        <v>31</v>
      </c>
      <c r="AX1775" s="13" t="s">
        <v>75</v>
      </c>
      <c r="AY1775" s="247" t="s">
        <v>156</v>
      </c>
    </row>
    <row r="1776" s="13" customFormat="1">
      <c r="A1776" s="13"/>
      <c r="B1776" s="237"/>
      <c r="C1776" s="238"/>
      <c r="D1776" s="239" t="s">
        <v>170</v>
      </c>
      <c r="E1776" s="240" t="s">
        <v>1</v>
      </c>
      <c r="F1776" s="241" t="s">
        <v>604</v>
      </c>
      <c r="G1776" s="238"/>
      <c r="H1776" s="240" t="s">
        <v>1</v>
      </c>
      <c r="I1776" s="242"/>
      <c r="J1776" s="238"/>
      <c r="K1776" s="238"/>
      <c r="L1776" s="243"/>
      <c r="M1776" s="244"/>
      <c r="N1776" s="245"/>
      <c r="O1776" s="245"/>
      <c r="P1776" s="245"/>
      <c r="Q1776" s="245"/>
      <c r="R1776" s="245"/>
      <c r="S1776" s="245"/>
      <c r="T1776" s="246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47" t="s">
        <v>170</v>
      </c>
      <c r="AU1776" s="247" t="s">
        <v>85</v>
      </c>
      <c r="AV1776" s="13" t="s">
        <v>83</v>
      </c>
      <c r="AW1776" s="13" t="s">
        <v>31</v>
      </c>
      <c r="AX1776" s="13" t="s">
        <v>75</v>
      </c>
      <c r="AY1776" s="247" t="s">
        <v>156</v>
      </c>
    </row>
    <row r="1777" s="13" customFormat="1">
      <c r="A1777" s="13"/>
      <c r="B1777" s="237"/>
      <c r="C1777" s="238"/>
      <c r="D1777" s="239" t="s">
        <v>170</v>
      </c>
      <c r="E1777" s="240" t="s">
        <v>1</v>
      </c>
      <c r="F1777" s="241" t="s">
        <v>173</v>
      </c>
      <c r="G1777" s="238"/>
      <c r="H1777" s="240" t="s">
        <v>1</v>
      </c>
      <c r="I1777" s="242"/>
      <c r="J1777" s="238"/>
      <c r="K1777" s="238"/>
      <c r="L1777" s="243"/>
      <c r="M1777" s="244"/>
      <c r="N1777" s="245"/>
      <c r="O1777" s="245"/>
      <c r="P1777" s="245"/>
      <c r="Q1777" s="245"/>
      <c r="R1777" s="245"/>
      <c r="S1777" s="245"/>
      <c r="T1777" s="246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47" t="s">
        <v>170</v>
      </c>
      <c r="AU1777" s="247" t="s">
        <v>85</v>
      </c>
      <c r="AV1777" s="13" t="s">
        <v>83</v>
      </c>
      <c r="AW1777" s="13" t="s">
        <v>31</v>
      </c>
      <c r="AX1777" s="13" t="s">
        <v>75</v>
      </c>
      <c r="AY1777" s="247" t="s">
        <v>156</v>
      </c>
    </row>
    <row r="1778" s="14" customFormat="1">
      <c r="A1778" s="14"/>
      <c r="B1778" s="248"/>
      <c r="C1778" s="249"/>
      <c r="D1778" s="239" t="s">
        <v>170</v>
      </c>
      <c r="E1778" s="250" t="s">
        <v>1</v>
      </c>
      <c r="F1778" s="251" t="s">
        <v>605</v>
      </c>
      <c r="G1778" s="249"/>
      <c r="H1778" s="252">
        <v>58.520000000000003</v>
      </c>
      <c r="I1778" s="253"/>
      <c r="J1778" s="249"/>
      <c r="K1778" s="249"/>
      <c r="L1778" s="254"/>
      <c r="M1778" s="255"/>
      <c r="N1778" s="256"/>
      <c r="O1778" s="256"/>
      <c r="P1778" s="256"/>
      <c r="Q1778" s="256"/>
      <c r="R1778" s="256"/>
      <c r="S1778" s="256"/>
      <c r="T1778" s="257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58" t="s">
        <v>170</v>
      </c>
      <c r="AU1778" s="258" t="s">
        <v>85</v>
      </c>
      <c r="AV1778" s="14" t="s">
        <v>85</v>
      </c>
      <c r="AW1778" s="14" t="s">
        <v>31</v>
      </c>
      <c r="AX1778" s="14" t="s">
        <v>75</v>
      </c>
      <c r="AY1778" s="258" t="s">
        <v>156</v>
      </c>
    </row>
    <row r="1779" s="14" customFormat="1">
      <c r="A1779" s="14"/>
      <c r="B1779" s="248"/>
      <c r="C1779" s="249"/>
      <c r="D1779" s="239" t="s">
        <v>170</v>
      </c>
      <c r="E1779" s="250" t="s">
        <v>1</v>
      </c>
      <c r="F1779" s="251" t="s">
        <v>606</v>
      </c>
      <c r="G1779" s="249"/>
      <c r="H1779" s="252">
        <v>58.520000000000003</v>
      </c>
      <c r="I1779" s="253"/>
      <c r="J1779" s="249"/>
      <c r="K1779" s="249"/>
      <c r="L1779" s="254"/>
      <c r="M1779" s="255"/>
      <c r="N1779" s="256"/>
      <c r="O1779" s="256"/>
      <c r="P1779" s="256"/>
      <c r="Q1779" s="256"/>
      <c r="R1779" s="256"/>
      <c r="S1779" s="256"/>
      <c r="T1779" s="257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T1779" s="258" t="s">
        <v>170</v>
      </c>
      <c r="AU1779" s="258" t="s">
        <v>85</v>
      </c>
      <c r="AV1779" s="14" t="s">
        <v>85</v>
      </c>
      <c r="AW1779" s="14" t="s">
        <v>31</v>
      </c>
      <c r="AX1779" s="14" t="s">
        <v>75</v>
      </c>
      <c r="AY1779" s="258" t="s">
        <v>156</v>
      </c>
    </row>
    <row r="1780" s="14" customFormat="1">
      <c r="A1780" s="14"/>
      <c r="B1780" s="248"/>
      <c r="C1780" s="249"/>
      <c r="D1780" s="239" t="s">
        <v>170</v>
      </c>
      <c r="E1780" s="250" t="s">
        <v>1</v>
      </c>
      <c r="F1780" s="251" t="s">
        <v>607</v>
      </c>
      <c r="G1780" s="249"/>
      <c r="H1780" s="252">
        <v>42.539999999999999</v>
      </c>
      <c r="I1780" s="253"/>
      <c r="J1780" s="249"/>
      <c r="K1780" s="249"/>
      <c r="L1780" s="254"/>
      <c r="M1780" s="255"/>
      <c r="N1780" s="256"/>
      <c r="O1780" s="256"/>
      <c r="P1780" s="256"/>
      <c r="Q1780" s="256"/>
      <c r="R1780" s="256"/>
      <c r="S1780" s="256"/>
      <c r="T1780" s="257"/>
      <c r="U1780" s="14"/>
      <c r="V1780" s="14"/>
      <c r="W1780" s="14"/>
      <c r="X1780" s="14"/>
      <c r="Y1780" s="14"/>
      <c r="Z1780" s="14"/>
      <c r="AA1780" s="14"/>
      <c r="AB1780" s="14"/>
      <c r="AC1780" s="14"/>
      <c r="AD1780" s="14"/>
      <c r="AE1780" s="14"/>
      <c r="AT1780" s="258" t="s">
        <v>170</v>
      </c>
      <c r="AU1780" s="258" t="s">
        <v>85</v>
      </c>
      <c r="AV1780" s="14" t="s">
        <v>85</v>
      </c>
      <c r="AW1780" s="14" t="s">
        <v>31</v>
      </c>
      <c r="AX1780" s="14" t="s">
        <v>75</v>
      </c>
      <c r="AY1780" s="258" t="s">
        <v>156</v>
      </c>
    </row>
    <row r="1781" s="15" customFormat="1">
      <c r="A1781" s="15"/>
      <c r="B1781" s="259"/>
      <c r="C1781" s="260"/>
      <c r="D1781" s="239" t="s">
        <v>170</v>
      </c>
      <c r="E1781" s="261" t="s">
        <v>1</v>
      </c>
      <c r="F1781" s="262" t="s">
        <v>176</v>
      </c>
      <c r="G1781" s="260"/>
      <c r="H1781" s="263">
        <v>159.58000000000001</v>
      </c>
      <c r="I1781" s="264"/>
      <c r="J1781" s="260"/>
      <c r="K1781" s="260"/>
      <c r="L1781" s="265"/>
      <c r="M1781" s="266"/>
      <c r="N1781" s="267"/>
      <c r="O1781" s="267"/>
      <c r="P1781" s="267"/>
      <c r="Q1781" s="267"/>
      <c r="R1781" s="267"/>
      <c r="S1781" s="267"/>
      <c r="T1781" s="268"/>
      <c r="U1781" s="15"/>
      <c r="V1781" s="15"/>
      <c r="W1781" s="15"/>
      <c r="X1781" s="15"/>
      <c r="Y1781" s="15"/>
      <c r="Z1781" s="15"/>
      <c r="AA1781" s="15"/>
      <c r="AB1781" s="15"/>
      <c r="AC1781" s="15"/>
      <c r="AD1781" s="15"/>
      <c r="AE1781" s="15"/>
      <c r="AT1781" s="269" t="s">
        <v>170</v>
      </c>
      <c r="AU1781" s="269" t="s">
        <v>85</v>
      </c>
      <c r="AV1781" s="15" t="s">
        <v>165</v>
      </c>
      <c r="AW1781" s="15" t="s">
        <v>31</v>
      </c>
      <c r="AX1781" s="15" t="s">
        <v>83</v>
      </c>
      <c r="AY1781" s="269" t="s">
        <v>156</v>
      </c>
    </row>
    <row r="1782" s="2" customFormat="1" ht="26.4" customHeight="1">
      <c r="A1782" s="39"/>
      <c r="B1782" s="40"/>
      <c r="C1782" s="281" t="s">
        <v>1563</v>
      </c>
      <c r="D1782" s="281" t="s">
        <v>289</v>
      </c>
      <c r="E1782" s="282" t="s">
        <v>1564</v>
      </c>
      <c r="F1782" s="283" t="s">
        <v>1565</v>
      </c>
      <c r="G1782" s="284" t="s">
        <v>901</v>
      </c>
      <c r="H1782" s="285">
        <v>6.383</v>
      </c>
      <c r="I1782" s="286"/>
      <c r="J1782" s="287">
        <f>ROUND(I1782*H1782,2)</f>
        <v>0</v>
      </c>
      <c r="K1782" s="283" t="s">
        <v>164</v>
      </c>
      <c r="L1782" s="288"/>
      <c r="M1782" s="289" t="s">
        <v>1</v>
      </c>
      <c r="N1782" s="290" t="s">
        <v>40</v>
      </c>
      <c r="O1782" s="92"/>
      <c r="P1782" s="228">
        <f>O1782*H1782</f>
        <v>0</v>
      </c>
      <c r="Q1782" s="228">
        <v>0.001</v>
      </c>
      <c r="R1782" s="228">
        <f>Q1782*H1782</f>
        <v>0.0063829999999999998</v>
      </c>
      <c r="S1782" s="228">
        <v>0</v>
      </c>
      <c r="T1782" s="229">
        <f>S1782*H1782</f>
        <v>0</v>
      </c>
      <c r="U1782" s="39"/>
      <c r="V1782" s="39"/>
      <c r="W1782" s="39"/>
      <c r="X1782" s="39"/>
      <c r="Y1782" s="39"/>
      <c r="Z1782" s="39"/>
      <c r="AA1782" s="39"/>
      <c r="AB1782" s="39"/>
      <c r="AC1782" s="39"/>
      <c r="AD1782" s="39"/>
      <c r="AE1782" s="39"/>
      <c r="AR1782" s="230" t="s">
        <v>399</v>
      </c>
      <c r="AT1782" s="230" t="s">
        <v>289</v>
      </c>
      <c r="AU1782" s="230" t="s">
        <v>85</v>
      </c>
      <c r="AY1782" s="18" t="s">
        <v>156</v>
      </c>
      <c r="BE1782" s="231">
        <f>IF(N1782="základní",J1782,0)</f>
        <v>0</v>
      </c>
      <c r="BF1782" s="231">
        <f>IF(N1782="snížená",J1782,0)</f>
        <v>0</v>
      </c>
      <c r="BG1782" s="231">
        <f>IF(N1782="zákl. přenesená",J1782,0)</f>
        <v>0</v>
      </c>
      <c r="BH1782" s="231">
        <f>IF(N1782="sníž. přenesená",J1782,0)</f>
        <v>0</v>
      </c>
      <c r="BI1782" s="231">
        <f>IF(N1782="nulová",J1782,0)</f>
        <v>0</v>
      </c>
      <c r="BJ1782" s="18" t="s">
        <v>83</v>
      </c>
      <c r="BK1782" s="231">
        <f>ROUND(I1782*H1782,2)</f>
        <v>0</v>
      </c>
      <c r="BL1782" s="18" t="s">
        <v>209</v>
      </c>
      <c r="BM1782" s="230" t="s">
        <v>1566</v>
      </c>
    </row>
    <row r="1783" s="14" customFormat="1">
      <c r="A1783" s="14"/>
      <c r="B1783" s="248"/>
      <c r="C1783" s="249"/>
      <c r="D1783" s="239" t="s">
        <v>170</v>
      </c>
      <c r="E1783" s="249"/>
      <c r="F1783" s="251" t="s">
        <v>1567</v>
      </c>
      <c r="G1783" s="249"/>
      <c r="H1783" s="252">
        <v>6.383</v>
      </c>
      <c r="I1783" s="253"/>
      <c r="J1783" s="249"/>
      <c r="K1783" s="249"/>
      <c r="L1783" s="254"/>
      <c r="M1783" s="255"/>
      <c r="N1783" s="256"/>
      <c r="O1783" s="256"/>
      <c r="P1783" s="256"/>
      <c r="Q1783" s="256"/>
      <c r="R1783" s="256"/>
      <c r="S1783" s="256"/>
      <c r="T1783" s="257"/>
      <c r="U1783" s="14"/>
      <c r="V1783" s="14"/>
      <c r="W1783" s="14"/>
      <c r="X1783" s="14"/>
      <c r="Y1783" s="14"/>
      <c r="Z1783" s="14"/>
      <c r="AA1783" s="14"/>
      <c r="AB1783" s="14"/>
      <c r="AC1783" s="14"/>
      <c r="AD1783" s="14"/>
      <c r="AE1783" s="14"/>
      <c r="AT1783" s="258" t="s">
        <v>170</v>
      </c>
      <c r="AU1783" s="258" t="s">
        <v>85</v>
      </c>
      <c r="AV1783" s="14" t="s">
        <v>85</v>
      </c>
      <c r="AW1783" s="14" t="s">
        <v>4</v>
      </c>
      <c r="AX1783" s="14" t="s">
        <v>83</v>
      </c>
      <c r="AY1783" s="258" t="s">
        <v>156</v>
      </c>
    </row>
    <row r="1784" s="12" customFormat="1" ht="22.8" customHeight="1">
      <c r="A1784" s="12"/>
      <c r="B1784" s="203"/>
      <c r="C1784" s="204"/>
      <c r="D1784" s="205" t="s">
        <v>74</v>
      </c>
      <c r="E1784" s="217" t="s">
        <v>1568</v>
      </c>
      <c r="F1784" s="217" t="s">
        <v>1569</v>
      </c>
      <c r="G1784" s="204"/>
      <c r="H1784" s="204"/>
      <c r="I1784" s="207"/>
      <c r="J1784" s="218">
        <f>BK1784</f>
        <v>0</v>
      </c>
      <c r="K1784" s="204"/>
      <c r="L1784" s="209"/>
      <c r="M1784" s="210"/>
      <c r="N1784" s="211"/>
      <c r="O1784" s="211"/>
      <c r="P1784" s="212">
        <f>SUM(P1785:P1796)</f>
        <v>0</v>
      </c>
      <c r="Q1784" s="211"/>
      <c r="R1784" s="212">
        <f>SUM(R1785:R1796)</f>
        <v>0.055499999999999994</v>
      </c>
      <c r="S1784" s="211"/>
      <c r="T1784" s="213">
        <f>SUM(T1785:T1796)</f>
        <v>0</v>
      </c>
      <c r="U1784" s="12"/>
      <c r="V1784" s="12"/>
      <c r="W1784" s="12"/>
      <c r="X1784" s="12"/>
      <c r="Y1784" s="12"/>
      <c r="Z1784" s="12"/>
      <c r="AA1784" s="12"/>
      <c r="AB1784" s="12"/>
      <c r="AC1784" s="12"/>
      <c r="AD1784" s="12"/>
      <c r="AE1784" s="12"/>
      <c r="AR1784" s="214" t="s">
        <v>85</v>
      </c>
      <c r="AT1784" s="215" t="s">
        <v>74</v>
      </c>
      <c r="AU1784" s="215" t="s">
        <v>83</v>
      </c>
      <c r="AY1784" s="214" t="s">
        <v>156</v>
      </c>
      <c r="BK1784" s="216">
        <f>SUM(BK1785:BK1796)</f>
        <v>0</v>
      </c>
    </row>
    <row r="1785" s="2" customFormat="1" ht="16.5" customHeight="1">
      <c r="A1785" s="39"/>
      <c r="B1785" s="40"/>
      <c r="C1785" s="219" t="s">
        <v>1570</v>
      </c>
      <c r="D1785" s="219" t="s">
        <v>160</v>
      </c>
      <c r="E1785" s="220" t="s">
        <v>1571</v>
      </c>
      <c r="F1785" s="221" t="s">
        <v>1572</v>
      </c>
      <c r="G1785" s="222" t="s">
        <v>163</v>
      </c>
      <c r="H1785" s="223">
        <v>185</v>
      </c>
      <c r="I1785" s="224"/>
      <c r="J1785" s="225">
        <f>ROUND(I1785*H1785,2)</f>
        <v>0</v>
      </c>
      <c r="K1785" s="221" t="s">
        <v>1</v>
      </c>
      <c r="L1785" s="45"/>
      <c r="M1785" s="226" t="s">
        <v>1</v>
      </c>
      <c r="N1785" s="227" t="s">
        <v>40</v>
      </c>
      <c r="O1785" s="92"/>
      <c r="P1785" s="228">
        <f>O1785*H1785</f>
        <v>0</v>
      </c>
      <c r="Q1785" s="228">
        <v>0</v>
      </c>
      <c r="R1785" s="228">
        <f>Q1785*H1785</f>
        <v>0</v>
      </c>
      <c r="S1785" s="228">
        <v>0</v>
      </c>
      <c r="T1785" s="229">
        <f>S1785*H1785</f>
        <v>0</v>
      </c>
      <c r="U1785" s="39"/>
      <c r="V1785" s="39"/>
      <c r="W1785" s="39"/>
      <c r="X1785" s="39"/>
      <c r="Y1785" s="39"/>
      <c r="Z1785" s="39"/>
      <c r="AA1785" s="39"/>
      <c r="AB1785" s="39"/>
      <c r="AC1785" s="39"/>
      <c r="AD1785" s="39"/>
      <c r="AE1785" s="39"/>
      <c r="AR1785" s="230" t="s">
        <v>209</v>
      </c>
      <c r="AT1785" s="230" t="s">
        <v>160</v>
      </c>
      <c r="AU1785" s="230" t="s">
        <v>85</v>
      </c>
      <c r="AY1785" s="18" t="s">
        <v>156</v>
      </c>
      <c r="BE1785" s="231">
        <f>IF(N1785="základní",J1785,0)</f>
        <v>0</v>
      </c>
      <c r="BF1785" s="231">
        <f>IF(N1785="snížená",J1785,0)</f>
        <v>0</v>
      </c>
      <c r="BG1785" s="231">
        <f>IF(N1785="zákl. přenesená",J1785,0)</f>
        <v>0</v>
      </c>
      <c r="BH1785" s="231">
        <f>IF(N1785="sníž. přenesená",J1785,0)</f>
        <v>0</v>
      </c>
      <c r="BI1785" s="231">
        <f>IF(N1785="nulová",J1785,0)</f>
        <v>0</v>
      </c>
      <c r="BJ1785" s="18" t="s">
        <v>83</v>
      </c>
      <c r="BK1785" s="231">
        <f>ROUND(I1785*H1785,2)</f>
        <v>0</v>
      </c>
      <c r="BL1785" s="18" t="s">
        <v>209</v>
      </c>
      <c r="BM1785" s="230" t="s">
        <v>1573</v>
      </c>
    </row>
    <row r="1786" s="2" customFormat="1" ht="26.4" customHeight="1">
      <c r="A1786" s="39"/>
      <c r="B1786" s="40"/>
      <c r="C1786" s="281" t="s">
        <v>1574</v>
      </c>
      <c r="D1786" s="281" t="s">
        <v>289</v>
      </c>
      <c r="E1786" s="282" t="s">
        <v>1575</v>
      </c>
      <c r="F1786" s="283" t="s">
        <v>1576</v>
      </c>
      <c r="G1786" s="284" t="s">
        <v>163</v>
      </c>
      <c r="H1786" s="285">
        <v>370</v>
      </c>
      <c r="I1786" s="286"/>
      <c r="J1786" s="287">
        <f>ROUND(I1786*H1786,2)</f>
        <v>0</v>
      </c>
      <c r="K1786" s="283" t="s">
        <v>164</v>
      </c>
      <c r="L1786" s="288"/>
      <c r="M1786" s="289" t="s">
        <v>1</v>
      </c>
      <c r="N1786" s="290" t="s">
        <v>40</v>
      </c>
      <c r="O1786" s="92"/>
      <c r="P1786" s="228">
        <f>O1786*H1786</f>
        <v>0</v>
      </c>
      <c r="Q1786" s="228">
        <v>0.00014999999999999999</v>
      </c>
      <c r="R1786" s="228">
        <f>Q1786*H1786</f>
        <v>0.055499999999999994</v>
      </c>
      <c r="S1786" s="228">
        <v>0</v>
      </c>
      <c r="T1786" s="229">
        <f>S1786*H1786</f>
        <v>0</v>
      </c>
      <c r="U1786" s="39"/>
      <c r="V1786" s="39"/>
      <c r="W1786" s="39"/>
      <c r="X1786" s="39"/>
      <c r="Y1786" s="39"/>
      <c r="Z1786" s="39"/>
      <c r="AA1786" s="39"/>
      <c r="AB1786" s="39"/>
      <c r="AC1786" s="39"/>
      <c r="AD1786" s="39"/>
      <c r="AE1786" s="39"/>
      <c r="AR1786" s="230" t="s">
        <v>399</v>
      </c>
      <c r="AT1786" s="230" t="s">
        <v>289</v>
      </c>
      <c r="AU1786" s="230" t="s">
        <v>85</v>
      </c>
      <c r="AY1786" s="18" t="s">
        <v>156</v>
      </c>
      <c r="BE1786" s="231">
        <f>IF(N1786="základní",J1786,0)</f>
        <v>0</v>
      </c>
      <c r="BF1786" s="231">
        <f>IF(N1786="snížená",J1786,0)</f>
        <v>0</v>
      </c>
      <c r="BG1786" s="231">
        <f>IF(N1786="zákl. přenesená",J1786,0)</f>
        <v>0</v>
      </c>
      <c r="BH1786" s="231">
        <f>IF(N1786="sníž. přenesená",J1786,0)</f>
        <v>0</v>
      </c>
      <c r="BI1786" s="231">
        <f>IF(N1786="nulová",J1786,0)</f>
        <v>0</v>
      </c>
      <c r="BJ1786" s="18" t="s">
        <v>83</v>
      </c>
      <c r="BK1786" s="231">
        <f>ROUND(I1786*H1786,2)</f>
        <v>0</v>
      </c>
      <c r="BL1786" s="18" t="s">
        <v>209</v>
      </c>
      <c r="BM1786" s="230" t="s">
        <v>1577</v>
      </c>
    </row>
    <row r="1787" s="13" customFormat="1">
      <c r="A1787" s="13"/>
      <c r="B1787" s="237"/>
      <c r="C1787" s="238"/>
      <c r="D1787" s="239" t="s">
        <v>170</v>
      </c>
      <c r="E1787" s="240" t="s">
        <v>1</v>
      </c>
      <c r="F1787" s="241" t="s">
        <v>171</v>
      </c>
      <c r="G1787" s="238"/>
      <c r="H1787" s="240" t="s">
        <v>1</v>
      </c>
      <c r="I1787" s="242"/>
      <c r="J1787" s="238"/>
      <c r="K1787" s="238"/>
      <c r="L1787" s="243"/>
      <c r="M1787" s="244"/>
      <c r="N1787" s="245"/>
      <c r="O1787" s="245"/>
      <c r="P1787" s="245"/>
      <c r="Q1787" s="245"/>
      <c r="R1787" s="245"/>
      <c r="S1787" s="245"/>
      <c r="T1787" s="246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T1787" s="247" t="s">
        <v>170</v>
      </c>
      <c r="AU1787" s="247" t="s">
        <v>85</v>
      </c>
      <c r="AV1787" s="13" t="s">
        <v>83</v>
      </c>
      <c r="AW1787" s="13" t="s">
        <v>31</v>
      </c>
      <c r="AX1787" s="13" t="s">
        <v>75</v>
      </c>
      <c r="AY1787" s="247" t="s">
        <v>156</v>
      </c>
    </row>
    <row r="1788" s="13" customFormat="1">
      <c r="A1788" s="13"/>
      <c r="B1788" s="237"/>
      <c r="C1788" s="238"/>
      <c r="D1788" s="239" t="s">
        <v>170</v>
      </c>
      <c r="E1788" s="240" t="s">
        <v>1</v>
      </c>
      <c r="F1788" s="241" t="s">
        <v>172</v>
      </c>
      <c r="G1788" s="238"/>
      <c r="H1788" s="240" t="s">
        <v>1</v>
      </c>
      <c r="I1788" s="242"/>
      <c r="J1788" s="238"/>
      <c r="K1788" s="238"/>
      <c r="L1788" s="243"/>
      <c r="M1788" s="244"/>
      <c r="N1788" s="245"/>
      <c r="O1788" s="245"/>
      <c r="P1788" s="245"/>
      <c r="Q1788" s="245"/>
      <c r="R1788" s="245"/>
      <c r="S1788" s="245"/>
      <c r="T1788" s="246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247" t="s">
        <v>170</v>
      </c>
      <c r="AU1788" s="247" t="s">
        <v>85</v>
      </c>
      <c r="AV1788" s="13" t="s">
        <v>83</v>
      </c>
      <c r="AW1788" s="13" t="s">
        <v>31</v>
      </c>
      <c r="AX1788" s="13" t="s">
        <v>75</v>
      </c>
      <c r="AY1788" s="247" t="s">
        <v>156</v>
      </c>
    </row>
    <row r="1789" s="13" customFormat="1">
      <c r="A1789" s="13"/>
      <c r="B1789" s="237"/>
      <c r="C1789" s="238"/>
      <c r="D1789" s="239" t="s">
        <v>170</v>
      </c>
      <c r="E1789" s="240" t="s">
        <v>1</v>
      </c>
      <c r="F1789" s="241" t="s">
        <v>173</v>
      </c>
      <c r="G1789" s="238"/>
      <c r="H1789" s="240" t="s">
        <v>1</v>
      </c>
      <c r="I1789" s="242"/>
      <c r="J1789" s="238"/>
      <c r="K1789" s="238"/>
      <c r="L1789" s="243"/>
      <c r="M1789" s="244"/>
      <c r="N1789" s="245"/>
      <c r="O1789" s="245"/>
      <c r="P1789" s="245"/>
      <c r="Q1789" s="245"/>
      <c r="R1789" s="245"/>
      <c r="S1789" s="245"/>
      <c r="T1789" s="246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T1789" s="247" t="s">
        <v>170</v>
      </c>
      <c r="AU1789" s="247" t="s">
        <v>85</v>
      </c>
      <c r="AV1789" s="13" t="s">
        <v>83</v>
      </c>
      <c r="AW1789" s="13" t="s">
        <v>31</v>
      </c>
      <c r="AX1789" s="13" t="s">
        <v>75</v>
      </c>
      <c r="AY1789" s="247" t="s">
        <v>156</v>
      </c>
    </row>
    <row r="1790" s="13" customFormat="1">
      <c r="A1790" s="13"/>
      <c r="B1790" s="237"/>
      <c r="C1790" s="238"/>
      <c r="D1790" s="239" t="s">
        <v>170</v>
      </c>
      <c r="E1790" s="240" t="s">
        <v>1</v>
      </c>
      <c r="F1790" s="241" t="s">
        <v>1578</v>
      </c>
      <c r="G1790" s="238"/>
      <c r="H1790" s="240" t="s">
        <v>1</v>
      </c>
      <c r="I1790" s="242"/>
      <c r="J1790" s="238"/>
      <c r="K1790" s="238"/>
      <c r="L1790" s="243"/>
      <c r="M1790" s="244"/>
      <c r="N1790" s="245"/>
      <c r="O1790" s="245"/>
      <c r="P1790" s="245"/>
      <c r="Q1790" s="245"/>
      <c r="R1790" s="245"/>
      <c r="S1790" s="245"/>
      <c r="T1790" s="246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47" t="s">
        <v>170</v>
      </c>
      <c r="AU1790" s="247" t="s">
        <v>85</v>
      </c>
      <c r="AV1790" s="13" t="s">
        <v>83</v>
      </c>
      <c r="AW1790" s="13" t="s">
        <v>31</v>
      </c>
      <c r="AX1790" s="13" t="s">
        <v>75</v>
      </c>
      <c r="AY1790" s="247" t="s">
        <v>156</v>
      </c>
    </row>
    <row r="1791" s="13" customFormat="1">
      <c r="A1791" s="13"/>
      <c r="B1791" s="237"/>
      <c r="C1791" s="238"/>
      <c r="D1791" s="239" t="s">
        <v>170</v>
      </c>
      <c r="E1791" s="240" t="s">
        <v>1</v>
      </c>
      <c r="F1791" s="241" t="s">
        <v>1579</v>
      </c>
      <c r="G1791" s="238"/>
      <c r="H1791" s="240" t="s">
        <v>1</v>
      </c>
      <c r="I1791" s="242"/>
      <c r="J1791" s="238"/>
      <c r="K1791" s="238"/>
      <c r="L1791" s="243"/>
      <c r="M1791" s="244"/>
      <c r="N1791" s="245"/>
      <c r="O1791" s="245"/>
      <c r="P1791" s="245"/>
      <c r="Q1791" s="245"/>
      <c r="R1791" s="245"/>
      <c r="S1791" s="245"/>
      <c r="T1791" s="246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T1791" s="247" t="s">
        <v>170</v>
      </c>
      <c r="AU1791" s="247" t="s">
        <v>85</v>
      </c>
      <c r="AV1791" s="13" t="s">
        <v>83</v>
      </c>
      <c r="AW1791" s="13" t="s">
        <v>31</v>
      </c>
      <c r="AX1791" s="13" t="s">
        <v>75</v>
      </c>
      <c r="AY1791" s="247" t="s">
        <v>156</v>
      </c>
    </row>
    <row r="1792" s="13" customFormat="1">
      <c r="A1792" s="13"/>
      <c r="B1792" s="237"/>
      <c r="C1792" s="238"/>
      <c r="D1792" s="239" t="s">
        <v>170</v>
      </c>
      <c r="E1792" s="240" t="s">
        <v>1</v>
      </c>
      <c r="F1792" s="241" t="s">
        <v>173</v>
      </c>
      <c r="G1792" s="238"/>
      <c r="H1792" s="240" t="s">
        <v>1</v>
      </c>
      <c r="I1792" s="242"/>
      <c r="J1792" s="238"/>
      <c r="K1792" s="238"/>
      <c r="L1792" s="243"/>
      <c r="M1792" s="244"/>
      <c r="N1792" s="245"/>
      <c r="O1792" s="245"/>
      <c r="P1792" s="245"/>
      <c r="Q1792" s="245"/>
      <c r="R1792" s="245"/>
      <c r="S1792" s="245"/>
      <c r="T1792" s="246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T1792" s="247" t="s">
        <v>170</v>
      </c>
      <c r="AU1792" s="247" t="s">
        <v>85</v>
      </c>
      <c r="AV1792" s="13" t="s">
        <v>83</v>
      </c>
      <c r="AW1792" s="13" t="s">
        <v>31</v>
      </c>
      <c r="AX1792" s="13" t="s">
        <v>75</v>
      </c>
      <c r="AY1792" s="247" t="s">
        <v>156</v>
      </c>
    </row>
    <row r="1793" s="13" customFormat="1">
      <c r="A1793" s="13"/>
      <c r="B1793" s="237"/>
      <c r="C1793" s="238"/>
      <c r="D1793" s="239" t="s">
        <v>170</v>
      </c>
      <c r="E1793" s="240" t="s">
        <v>1</v>
      </c>
      <c r="F1793" s="241" t="s">
        <v>1580</v>
      </c>
      <c r="G1793" s="238"/>
      <c r="H1793" s="240" t="s">
        <v>1</v>
      </c>
      <c r="I1793" s="242"/>
      <c r="J1793" s="238"/>
      <c r="K1793" s="238"/>
      <c r="L1793" s="243"/>
      <c r="M1793" s="244"/>
      <c r="N1793" s="245"/>
      <c r="O1793" s="245"/>
      <c r="P1793" s="245"/>
      <c r="Q1793" s="245"/>
      <c r="R1793" s="245"/>
      <c r="S1793" s="245"/>
      <c r="T1793" s="246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T1793" s="247" t="s">
        <v>170</v>
      </c>
      <c r="AU1793" s="247" t="s">
        <v>85</v>
      </c>
      <c r="AV1793" s="13" t="s">
        <v>83</v>
      </c>
      <c r="AW1793" s="13" t="s">
        <v>31</v>
      </c>
      <c r="AX1793" s="13" t="s">
        <v>75</v>
      </c>
      <c r="AY1793" s="247" t="s">
        <v>156</v>
      </c>
    </row>
    <row r="1794" s="14" customFormat="1">
      <c r="A1794" s="14"/>
      <c r="B1794" s="248"/>
      <c r="C1794" s="249"/>
      <c r="D1794" s="239" t="s">
        <v>170</v>
      </c>
      <c r="E1794" s="250" t="s">
        <v>1</v>
      </c>
      <c r="F1794" s="251" t="s">
        <v>1581</v>
      </c>
      <c r="G1794" s="249"/>
      <c r="H1794" s="252">
        <v>185</v>
      </c>
      <c r="I1794" s="253"/>
      <c r="J1794" s="249"/>
      <c r="K1794" s="249"/>
      <c r="L1794" s="254"/>
      <c r="M1794" s="255"/>
      <c r="N1794" s="256"/>
      <c r="O1794" s="256"/>
      <c r="P1794" s="256"/>
      <c r="Q1794" s="256"/>
      <c r="R1794" s="256"/>
      <c r="S1794" s="256"/>
      <c r="T1794" s="257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T1794" s="258" t="s">
        <v>170</v>
      </c>
      <c r="AU1794" s="258" t="s">
        <v>85</v>
      </c>
      <c r="AV1794" s="14" t="s">
        <v>85</v>
      </c>
      <c r="AW1794" s="14" t="s">
        <v>31</v>
      </c>
      <c r="AX1794" s="14" t="s">
        <v>75</v>
      </c>
      <c r="AY1794" s="258" t="s">
        <v>156</v>
      </c>
    </row>
    <row r="1795" s="15" customFormat="1">
      <c r="A1795" s="15"/>
      <c r="B1795" s="259"/>
      <c r="C1795" s="260"/>
      <c r="D1795" s="239" t="s">
        <v>170</v>
      </c>
      <c r="E1795" s="261" t="s">
        <v>1</v>
      </c>
      <c r="F1795" s="262" t="s">
        <v>176</v>
      </c>
      <c r="G1795" s="260"/>
      <c r="H1795" s="263">
        <v>185</v>
      </c>
      <c r="I1795" s="264"/>
      <c r="J1795" s="260"/>
      <c r="K1795" s="260"/>
      <c r="L1795" s="265"/>
      <c r="M1795" s="266"/>
      <c r="N1795" s="267"/>
      <c r="O1795" s="267"/>
      <c r="P1795" s="267"/>
      <c r="Q1795" s="267"/>
      <c r="R1795" s="267"/>
      <c r="S1795" s="267"/>
      <c r="T1795" s="268"/>
      <c r="U1795" s="15"/>
      <c r="V1795" s="15"/>
      <c r="W1795" s="15"/>
      <c r="X1795" s="15"/>
      <c r="Y1795" s="15"/>
      <c r="Z1795" s="15"/>
      <c r="AA1795" s="15"/>
      <c r="AB1795" s="15"/>
      <c r="AC1795" s="15"/>
      <c r="AD1795" s="15"/>
      <c r="AE1795" s="15"/>
      <c r="AT1795" s="269" t="s">
        <v>170</v>
      </c>
      <c r="AU1795" s="269" t="s">
        <v>85</v>
      </c>
      <c r="AV1795" s="15" t="s">
        <v>165</v>
      </c>
      <c r="AW1795" s="15" t="s">
        <v>31</v>
      </c>
      <c r="AX1795" s="15" t="s">
        <v>83</v>
      </c>
      <c r="AY1795" s="269" t="s">
        <v>156</v>
      </c>
    </row>
    <row r="1796" s="14" customFormat="1">
      <c r="A1796" s="14"/>
      <c r="B1796" s="248"/>
      <c r="C1796" s="249"/>
      <c r="D1796" s="239" t="s">
        <v>170</v>
      </c>
      <c r="E1796" s="249"/>
      <c r="F1796" s="251" t="s">
        <v>1582</v>
      </c>
      <c r="G1796" s="249"/>
      <c r="H1796" s="252">
        <v>370</v>
      </c>
      <c r="I1796" s="253"/>
      <c r="J1796" s="249"/>
      <c r="K1796" s="249"/>
      <c r="L1796" s="254"/>
      <c r="M1796" s="255"/>
      <c r="N1796" s="256"/>
      <c r="O1796" s="256"/>
      <c r="P1796" s="256"/>
      <c r="Q1796" s="256"/>
      <c r="R1796" s="256"/>
      <c r="S1796" s="256"/>
      <c r="T1796" s="257"/>
      <c r="U1796" s="14"/>
      <c r="V1796" s="14"/>
      <c r="W1796" s="14"/>
      <c r="X1796" s="14"/>
      <c r="Y1796" s="14"/>
      <c r="Z1796" s="14"/>
      <c r="AA1796" s="14"/>
      <c r="AB1796" s="14"/>
      <c r="AC1796" s="14"/>
      <c r="AD1796" s="14"/>
      <c r="AE1796" s="14"/>
      <c r="AT1796" s="258" t="s">
        <v>170</v>
      </c>
      <c r="AU1796" s="258" t="s">
        <v>85</v>
      </c>
      <c r="AV1796" s="14" t="s">
        <v>85</v>
      </c>
      <c r="AW1796" s="14" t="s">
        <v>4</v>
      </c>
      <c r="AX1796" s="14" t="s">
        <v>83</v>
      </c>
      <c r="AY1796" s="258" t="s">
        <v>156</v>
      </c>
    </row>
    <row r="1797" s="12" customFormat="1" ht="22.8" customHeight="1">
      <c r="A1797" s="12"/>
      <c r="B1797" s="203"/>
      <c r="C1797" s="204"/>
      <c r="D1797" s="205" t="s">
        <v>74</v>
      </c>
      <c r="E1797" s="217" t="s">
        <v>1583</v>
      </c>
      <c r="F1797" s="217" t="s">
        <v>1584</v>
      </c>
      <c r="G1797" s="204"/>
      <c r="H1797" s="204"/>
      <c r="I1797" s="207"/>
      <c r="J1797" s="218">
        <f>BK1797</f>
        <v>0</v>
      </c>
      <c r="K1797" s="204"/>
      <c r="L1797" s="209"/>
      <c r="M1797" s="210"/>
      <c r="N1797" s="211"/>
      <c r="O1797" s="211"/>
      <c r="P1797" s="212">
        <f>SUM(P1798:P1810)</f>
        <v>0</v>
      </c>
      <c r="Q1797" s="211"/>
      <c r="R1797" s="212">
        <f>SUM(R1798:R1810)</f>
        <v>0.049790000000000001</v>
      </c>
      <c r="S1797" s="211"/>
      <c r="T1797" s="213">
        <f>SUM(T1798:T1810)</f>
        <v>0</v>
      </c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R1797" s="214" t="s">
        <v>165</v>
      </c>
      <c r="AT1797" s="215" t="s">
        <v>74</v>
      </c>
      <c r="AU1797" s="215" t="s">
        <v>83</v>
      </c>
      <c r="AY1797" s="214" t="s">
        <v>156</v>
      </c>
      <c r="BK1797" s="216">
        <f>SUM(BK1798:BK1810)</f>
        <v>0</v>
      </c>
    </row>
    <row r="1798" s="2" customFormat="1" ht="26.4" customHeight="1">
      <c r="A1798" s="39"/>
      <c r="B1798" s="40"/>
      <c r="C1798" s="219" t="s">
        <v>1585</v>
      </c>
      <c r="D1798" s="219" t="s">
        <v>160</v>
      </c>
      <c r="E1798" s="220" t="s">
        <v>1586</v>
      </c>
      <c r="F1798" s="221" t="s">
        <v>1587</v>
      </c>
      <c r="G1798" s="222" t="s">
        <v>1588</v>
      </c>
      <c r="H1798" s="223">
        <v>1</v>
      </c>
      <c r="I1798" s="224"/>
      <c r="J1798" s="225">
        <f>ROUND(I1798*H1798,2)</f>
        <v>0</v>
      </c>
      <c r="K1798" s="221" t="s">
        <v>1</v>
      </c>
      <c r="L1798" s="45"/>
      <c r="M1798" s="226" t="s">
        <v>1</v>
      </c>
      <c r="N1798" s="227" t="s">
        <v>40</v>
      </c>
      <c r="O1798" s="92"/>
      <c r="P1798" s="228">
        <f>O1798*H1798</f>
        <v>0</v>
      </c>
      <c r="Q1798" s="228">
        <v>0.049790000000000001</v>
      </c>
      <c r="R1798" s="228">
        <f>Q1798*H1798</f>
        <v>0.049790000000000001</v>
      </c>
      <c r="S1798" s="228">
        <v>0</v>
      </c>
      <c r="T1798" s="229">
        <f>S1798*H1798</f>
        <v>0</v>
      </c>
      <c r="U1798" s="39"/>
      <c r="V1798" s="39"/>
      <c r="W1798" s="39"/>
      <c r="X1798" s="39"/>
      <c r="Y1798" s="39"/>
      <c r="Z1798" s="39"/>
      <c r="AA1798" s="39"/>
      <c r="AB1798" s="39"/>
      <c r="AC1798" s="39"/>
      <c r="AD1798" s="39"/>
      <c r="AE1798" s="39"/>
      <c r="AR1798" s="230" t="s">
        <v>165</v>
      </c>
      <c r="AT1798" s="230" t="s">
        <v>160</v>
      </c>
      <c r="AU1798" s="230" t="s">
        <v>85</v>
      </c>
      <c r="AY1798" s="18" t="s">
        <v>156</v>
      </c>
      <c r="BE1798" s="231">
        <f>IF(N1798="základní",J1798,0)</f>
        <v>0</v>
      </c>
      <c r="BF1798" s="231">
        <f>IF(N1798="snížená",J1798,0)</f>
        <v>0</v>
      </c>
      <c r="BG1798" s="231">
        <f>IF(N1798="zákl. přenesená",J1798,0)</f>
        <v>0</v>
      </c>
      <c r="BH1798" s="231">
        <f>IF(N1798="sníž. přenesená",J1798,0)</f>
        <v>0</v>
      </c>
      <c r="BI1798" s="231">
        <f>IF(N1798="nulová",J1798,0)</f>
        <v>0</v>
      </c>
      <c r="BJ1798" s="18" t="s">
        <v>83</v>
      </c>
      <c r="BK1798" s="231">
        <f>ROUND(I1798*H1798,2)</f>
        <v>0</v>
      </c>
      <c r="BL1798" s="18" t="s">
        <v>165</v>
      </c>
      <c r="BM1798" s="230" t="s">
        <v>1589</v>
      </c>
    </row>
    <row r="1799" s="13" customFormat="1">
      <c r="A1799" s="13"/>
      <c r="B1799" s="237"/>
      <c r="C1799" s="238"/>
      <c r="D1799" s="239" t="s">
        <v>170</v>
      </c>
      <c r="E1799" s="240" t="s">
        <v>1</v>
      </c>
      <c r="F1799" s="241" t="s">
        <v>1590</v>
      </c>
      <c r="G1799" s="238"/>
      <c r="H1799" s="240" t="s">
        <v>1</v>
      </c>
      <c r="I1799" s="242"/>
      <c r="J1799" s="238"/>
      <c r="K1799" s="238"/>
      <c r="L1799" s="243"/>
      <c r="M1799" s="244"/>
      <c r="N1799" s="245"/>
      <c r="O1799" s="245"/>
      <c r="P1799" s="245"/>
      <c r="Q1799" s="245"/>
      <c r="R1799" s="245"/>
      <c r="S1799" s="245"/>
      <c r="T1799" s="246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T1799" s="247" t="s">
        <v>170</v>
      </c>
      <c r="AU1799" s="247" t="s">
        <v>85</v>
      </c>
      <c r="AV1799" s="13" t="s">
        <v>83</v>
      </c>
      <c r="AW1799" s="13" t="s">
        <v>31</v>
      </c>
      <c r="AX1799" s="13" t="s">
        <v>75</v>
      </c>
      <c r="AY1799" s="247" t="s">
        <v>156</v>
      </c>
    </row>
    <row r="1800" s="13" customFormat="1">
      <c r="A1800" s="13"/>
      <c r="B1800" s="237"/>
      <c r="C1800" s="238"/>
      <c r="D1800" s="239" t="s">
        <v>170</v>
      </c>
      <c r="E1800" s="240" t="s">
        <v>1</v>
      </c>
      <c r="F1800" s="241" t="s">
        <v>173</v>
      </c>
      <c r="G1800" s="238"/>
      <c r="H1800" s="240" t="s">
        <v>1</v>
      </c>
      <c r="I1800" s="242"/>
      <c r="J1800" s="238"/>
      <c r="K1800" s="238"/>
      <c r="L1800" s="243"/>
      <c r="M1800" s="244"/>
      <c r="N1800" s="245"/>
      <c r="O1800" s="245"/>
      <c r="P1800" s="245"/>
      <c r="Q1800" s="245"/>
      <c r="R1800" s="245"/>
      <c r="S1800" s="245"/>
      <c r="T1800" s="246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47" t="s">
        <v>170</v>
      </c>
      <c r="AU1800" s="247" t="s">
        <v>85</v>
      </c>
      <c r="AV1800" s="13" t="s">
        <v>83</v>
      </c>
      <c r="AW1800" s="13" t="s">
        <v>31</v>
      </c>
      <c r="AX1800" s="13" t="s">
        <v>75</v>
      </c>
      <c r="AY1800" s="247" t="s">
        <v>156</v>
      </c>
    </row>
    <row r="1801" s="13" customFormat="1">
      <c r="A1801" s="13"/>
      <c r="B1801" s="237"/>
      <c r="C1801" s="238"/>
      <c r="D1801" s="239" t="s">
        <v>170</v>
      </c>
      <c r="E1801" s="240" t="s">
        <v>1</v>
      </c>
      <c r="F1801" s="241" t="s">
        <v>1591</v>
      </c>
      <c r="G1801" s="238"/>
      <c r="H1801" s="240" t="s">
        <v>1</v>
      </c>
      <c r="I1801" s="242"/>
      <c r="J1801" s="238"/>
      <c r="K1801" s="238"/>
      <c r="L1801" s="243"/>
      <c r="M1801" s="244"/>
      <c r="N1801" s="245"/>
      <c r="O1801" s="245"/>
      <c r="P1801" s="245"/>
      <c r="Q1801" s="245"/>
      <c r="R1801" s="245"/>
      <c r="S1801" s="245"/>
      <c r="T1801" s="246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47" t="s">
        <v>170</v>
      </c>
      <c r="AU1801" s="247" t="s">
        <v>85</v>
      </c>
      <c r="AV1801" s="13" t="s">
        <v>83</v>
      </c>
      <c r="AW1801" s="13" t="s">
        <v>31</v>
      </c>
      <c r="AX1801" s="13" t="s">
        <v>75</v>
      </c>
      <c r="AY1801" s="247" t="s">
        <v>156</v>
      </c>
    </row>
    <row r="1802" s="13" customFormat="1">
      <c r="A1802" s="13"/>
      <c r="B1802" s="237"/>
      <c r="C1802" s="238"/>
      <c r="D1802" s="239" t="s">
        <v>170</v>
      </c>
      <c r="E1802" s="240" t="s">
        <v>1</v>
      </c>
      <c r="F1802" s="241" t="s">
        <v>1592</v>
      </c>
      <c r="G1802" s="238"/>
      <c r="H1802" s="240" t="s">
        <v>1</v>
      </c>
      <c r="I1802" s="242"/>
      <c r="J1802" s="238"/>
      <c r="K1802" s="238"/>
      <c r="L1802" s="243"/>
      <c r="M1802" s="244"/>
      <c r="N1802" s="245"/>
      <c r="O1802" s="245"/>
      <c r="P1802" s="245"/>
      <c r="Q1802" s="245"/>
      <c r="R1802" s="245"/>
      <c r="S1802" s="245"/>
      <c r="T1802" s="246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47" t="s">
        <v>170</v>
      </c>
      <c r="AU1802" s="247" t="s">
        <v>85</v>
      </c>
      <c r="AV1802" s="13" t="s">
        <v>83</v>
      </c>
      <c r="AW1802" s="13" t="s">
        <v>31</v>
      </c>
      <c r="AX1802" s="13" t="s">
        <v>75</v>
      </c>
      <c r="AY1802" s="247" t="s">
        <v>156</v>
      </c>
    </row>
    <row r="1803" s="13" customFormat="1">
      <c r="A1803" s="13"/>
      <c r="B1803" s="237"/>
      <c r="C1803" s="238"/>
      <c r="D1803" s="239" t="s">
        <v>170</v>
      </c>
      <c r="E1803" s="240" t="s">
        <v>1</v>
      </c>
      <c r="F1803" s="241" t="s">
        <v>1593</v>
      </c>
      <c r="G1803" s="238"/>
      <c r="H1803" s="240" t="s">
        <v>1</v>
      </c>
      <c r="I1803" s="242"/>
      <c r="J1803" s="238"/>
      <c r="K1803" s="238"/>
      <c r="L1803" s="243"/>
      <c r="M1803" s="244"/>
      <c r="N1803" s="245"/>
      <c r="O1803" s="245"/>
      <c r="P1803" s="245"/>
      <c r="Q1803" s="245"/>
      <c r="R1803" s="245"/>
      <c r="S1803" s="245"/>
      <c r="T1803" s="246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247" t="s">
        <v>170</v>
      </c>
      <c r="AU1803" s="247" t="s">
        <v>85</v>
      </c>
      <c r="AV1803" s="13" t="s">
        <v>83</v>
      </c>
      <c r="AW1803" s="13" t="s">
        <v>31</v>
      </c>
      <c r="AX1803" s="13" t="s">
        <v>75</v>
      </c>
      <c r="AY1803" s="247" t="s">
        <v>156</v>
      </c>
    </row>
    <row r="1804" s="13" customFormat="1">
      <c r="A1804" s="13"/>
      <c r="B1804" s="237"/>
      <c r="C1804" s="238"/>
      <c r="D1804" s="239" t="s">
        <v>170</v>
      </c>
      <c r="E1804" s="240" t="s">
        <v>1</v>
      </c>
      <c r="F1804" s="241" t="s">
        <v>1594</v>
      </c>
      <c r="G1804" s="238"/>
      <c r="H1804" s="240" t="s">
        <v>1</v>
      </c>
      <c r="I1804" s="242"/>
      <c r="J1804" s="238"/>
      <c r="K1804" s="238"/>
      <c r="L1804" s="243"/>
      <c r="M1804" s="244"/>
      <c r="N1804" s="245"/>
      <c r="O1804" s="245"/>
      <c r="P1804" s="245"/>
      <c r="Q1804" s="245"/>
      <c r="R1804" s="245"/>
      <c r="S1804" s="245"/>
      <c r="T1804" s="246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T1804" s="247" t="s">
        <v>170</v>
      </c>
      <c r="AU1804" s="247" t="s">
        <v>85</v>
      </c>
      <c r="AV1804" s="13" t="s">
        <v>83</v>
      </c>
      <c r="AW1804" s="13" t="s">
        <v>31</v>
      </c>
      <c r="AX1804" s="13" t="s">
        <v>75</v>
      </c>
      <c r="AY1804" s="247" t="s">
        <v>156</v>
      </c>
    </row>
    <row r="1805" s="13" customFormat="1">
      <c r="A1805" s="13"/>
      <c r="B1805" s="237"/>
      <c r="C1805" s="238"/>
      <c r="D1805" s="239" t="s">
        <v>170</v>
      </c>
      <c r="E1805" s="240" t="s">
        <v>1</v>
      </c>
      <c r="F1805" s="241" t="s">
        <v>1595</v>
      </c>
      <c r="G1805" s="238"/>
      <c r="H1805" s="240" t="s">
        <v>1</v>
      </c>
      <c r="I1805" s="242"/>
      <c r="J1805" s="238"/>
      <c r="K1805" s="238"/>
      <c r="L1805" s="243"/>
      <c r="M1805" s="244"/>
      <c r="N1805" s="245"/>
      <c r="O1805" s="245"/>
      <c r="P1805" s="245"/>
      <c r="Q1805" s="245"/>
      <c r="R1805" s="245"/>
      <c r="S1805" s="245"/>
      <c r="T1805" s="246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T1805" s="247" t="s">
        <v>170</v>
      </c>
      <c r="AU1805" s="247" t="s">
        <v>85</v>
      </c>
      <c r="AV1805" s="13" t="s">
        <v>83</v>
      </c>
      <c r="AW1805" s="13" t="s">
        <v>31</v>
      </c>
      <c r="AX1805" s="13" t="s">
        <v>75</v>
      </c>
      <c r="AY1805" s="247" t="s">
        <v>156</v>
      </c>
    </row>
    <row r="1806" s="13" customFormat="1">
      <c r="A1806" s="13"/>
      <c r="B1806" s="237"/>
      <c r="C1806" s="238"/>
      <c r="D1806" s="239" t="s">
        <v>170</v>
      </c>
      <c r="E1806" s="240" t="s">
        <v>1</v>
      </c>
      <c r="F1806" s="241" t="s">
        <v>1596</v>
      </c>
      <c r="G1806" s="238"/>
      <c r="H1806" s="240" t="s">
        <v>1</v>
      </c>
      <c r="I1806" s="242"/>
      <c r="J1806" s="238"/>
      <c r="K1806" s="238"/>
      <c r="L1806" s="243"/>
      <c r="M1806" s="244"/>
      <c r="N1806" s="245"/>
      <c r="O1806" s="245"/>
      <c r="P1806" s="245"/>
      <c r="Q1806" s="245"/>
      <c r="R1806" s="245"/>
      <c r="S1806" s="245"/>
      <c r="T1806" s="246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T1806" s="247" t="s">
        <v>170</v>
      </c>
      <c r="AU1806" s="247" t="s">
        <v>85</v>
      </c>
      <c r="AV1806" s="13" t="s">
        <v>83</v>
      </c>
      <c r="AW1806" s="13" t="s">
        <v>31</v>
      </c>
      <c r="AX1806" s="13" t="s">
        <v>75</v>
      </c>
      <c r="AY1806" s="247" t="s">
        <v>156</v>
      </c>
    </row>
    <row r="1807" s="13" customFormat="1">
      <c r="A1807" s="13"/>
      <c r="B1807" s="237"/>
      <c r="C1807" s="238"/>
      <c r="D1807" s="239" t="s">
        <v>170</v>
      </c>
      <c r="E1807" s="240" t="s">
        <v>1</v>
      </c>
      <c r="F1807" s="241" t="s">
        <v>1597</v>
      </c>
      <c r="G1807" s="238"/>
      <c r="H1807" s="240" t="s">
        <v>1</v>
      </c>
      <c r="I1807" s="242"/>
      <c r="J1807" s="238"/>
      <c r="K1807" s="238"/>
      <c r="L1807" s="243"/>
      <c r="M1807" s="244"/>
      <c r="N1807" s="245"/>
      <c r="O1807" s="245"/>
      <c r="P1807" s="245"/>
      <c r="Q1807" s="245"/>
      <c r="R1807" s="245"/>
      <c r="S1807" s="245"/>
      <c r="T1807" s="246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47" t="s">
        <v>170</v>
      </c>
      <c r="AU1807" s="247" t="s">
        <v>85</v>
      </c>
      <c r="AV1807" s="13" t="s">
        <v>83</v>
      </c>
      <c r="AW1807" s="13" t="s">
        <v>31</v>
      </c>
      <c r="AX1807" s="13" t="s">
        <v>75</v>
      </c>
      <c r="AY1807" s="247" t="s">
        <v>156</v>
      </c>
    </row>
    <row r="1808" s="13" customFormat="1">
      <c r="A1808" s="13"/>
      <c r="B1808" s="237"/>
      <c r="C1808" s="238"/>
      <c r="D1808" s="239" t="s">
        <v>170</v>
      </c>
      <c r="E1808" s="240" t="s">
        <v>1</v>
      </c>
      <c r="F1808" s="241" t="s">
        <v>1598</v>
      </c>
      <c r="G1808" s="238"/>
      <c r="H1808" s="240" t="s">
        <v>1</v>
      </c>
      <c r="I1808" s="242"/>
      <c r="J1808" s="238"/>
      <c r="K1808" s="238"/>
      <c r="L1808" s="243"/>
      <c r="M1808" s="244"/>
      <c r="N1808" s="245"/>
      <c r="O1808" s="245"/>
      <c r="P1808" s="245"/>
      <c r="Q1808" s="245"/>
      <c r="R1808" s="245"/>
      <c r="S1808" s="245"/>
      <c r="T1808" s="246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T1808" s="247" t="s">
        <v>170</v>
      </c>
      <c r="AU1808" s="247" t="s">
        <v>85</v>
      </c>
      <c r="AV1808" s="13" t="s">
        <v>83</v>
      </c>
      <c r="AW1808" s="13" t="s">
        <v>31</v>
      </c>
      <c r="AX1808" s="13" t="s">
        <v>75</v>
      </c>
      <c r="AY1808" s="247" t="s">
        <v>156</v>
      </c>
    </row>
    <row r="1809" s="14" customFormat="1">
      <c r="A1809" s="14"/>
      <c r="B1809" s="248"/>
      <c r="C1809" s="249"/>
      <c r="D1809" s="239" t="s">
        <v>170</v>
      </c>
      <c r="E1809" s="250" t="s">
        <v>1</v>
      </c>
      <c r="F1809" s="251" t="s">
        <v>1599</v>
      </c>
      <c r="G1809" s="249"/>
      <c r="H1809" s="252">
        <v>1</v>
      </c>
      <c r="I1809" s="253"/>
      <c r="J1809" s="249"/>
      <c r="K1809" s="249"/>
      <c r="L1809" s="254"/>
      <c r="M1809" s="255"/>
      <c r="N1809" s="256"/>
      <c r="O1809" s="256"/>
      <c r="P1809" s="256"/>
      <c r="Q1809" s="256"/>
      <c r="R1809" s="256"/>
      <c r="S1809" s="256"/>
      <c r="T1809" s="257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T1809" s="258" t="s">
        <v>170</v>
      </c>
      <c r="AU1809" s="258" t="s">
        <v>85</v>
      </c>
      <c r="AV1809" s="14" t="s">
        <v>85</v>
      </c>
      <c r="AW1809" s="14" t="s">
        <v>31</v>
      </c>
      <c r="AX1809" s="14" t="s">
        <v>75</v>
      </c>
      <c r="AY1809" s="258" t="s">
        <v>156</v>
      </c>
    </row>
    <row r="1810" s="15" customFormat="1">
      <c r="A1810" s="15"/>
      <c r="B1810" s="259"/>
      <c r="C1810" s="260"/>
      <c r="D1810" s="239" t="s">
        <v>170</v>
      </c>
      <c r="E1810" s="261" t="s">
        <v>1</v>
      </c>
      <c r="F1810" s="262" t="s">
        <v>176</v>
      </c>
      <c r="G1810" s="260"/>
      <c r="H1810" s="263">
        <v>1</v>
      </c>
      <c r="I1810" s="264"/>
      <c r="J1810" s="260"/>
      <c r="K1810" s="260"/>
      <c r="L1810" s="265"/>
      <c r="M1810" s="266"/>
      <c r="N1810" s="267"/>
      <c r="O1810" s="267"/>
      <c r="P1810" s="267"/>
      <c r="Q1810" s="267"/>
      <c r="R1810" s="267"/>
      <c r="S1810" s="267"/>
      <c r="T1810" s="268"/>
      <c r="U1810" s="15"/>
      <c r="V1810" s="15"/>
      <c r="W1810" s="15"/>
      <c r="X1810" s="15"/>
      <c r="Y1810" s="15"/>
      <c r="Z1810" s="15"/>
      <c r="AA1810" s="15"/>
      <c r="AB1810" s="15"/>
      <c r="AC1810" s="15"/>
      <c r="AD1810" s="15"/>
      <c r="AE1810" s="15"/>
      <c r="AT1810" s="269" t="s">
        <v>170</v>
      </c>
      <c r="AU1810" s="269" t="s">
        <v>85</v>
      </c>
      <c r="AV1810" s="15" t="s">
        <v>165</v>
      </c>
      <c r="AW1810" s="15" t="s">
        <v>31</v>
      </c>
      <c r="AX1810" s="15" t="s">
        <v>83</v>
      </c>
      <c r="AY1810" s="269" t="s">
        <v>156</v>
      </c>
    </row>
    <row r="1811" s="12" customFormat="1" ht="25.92" customHeight="1">
      <c r="A1811" s="12"/>
      <c r="B1811" s="203"/>
      <c r="C1811" s="204"/>
      <c r="D1811" s="205" t="s">
        <v>74</v>
      </c>
      <c r="E1811" s="206" t="s">
        <v>289</v>
      </c>
      <c r="F1811" s="206" t="s">
        <v>1600</v>
      </c>
      <c r="G1811" s="204"/>
      <c r="H1811" s="204"/>
      <c r="I1811" s="207"/>
      <c r="J1811" s="208">
        <f>BK1811</f>
        <v>0</v>
      </c>
      <c r="K1811" s="204"/>
      <c r="L1811" s="209"/>
      <c r="M1811" s="210"/>
      <c r="N1811" s="211"/>
      <c r="O1811" s="211"/>
      <c r="P1811" s="212">
        <f>P1812+P1830</f>
        <v>0</v>
      </c>
      <c r="Q1811" s="211"/>
      <c r="R1811" s="212">
        <f>R1812+R1830</f>
        <v>0</v>
      </c>
      <c r="S1811" s="211"/>
      <c r="T1811" s="213">
        <f>T1812+T1830</f>
        <v>0</v>
      </c>
      <c r="U1811" s="12"/>
      <c r="V1811" s="12"/>
      <c r="W1811" s="12"/>
      <c r="X1811" s="12"/>
      <c r="Y1811" s="12"/>
      <c r="Z1811" s="12"/>
      <c r="AA1811" s="12"/>
      <c r="AB1811" s="12"/>
      <c r="AC1811" s="12"/>
      <c r="AD1811" s="12"/>
      <c r="AE1811" s="12"/>
      <c r="AR1811" s="214" t="s">
        <v>166</v>
      </c>
      <c r="AT1811" s="215" t="s">
        <v>74</v>
      </c>
      <c r="AU1811" s="215" t="s">
        <v>75</v>
      </c>
      <c r="AY1811" s="214" t="s">
        <v>156</v>
      </c>
      <c r="BK1811" s="216">
        <f>BK1812+BK1830</f>
        <v>0</v>
      </c>
    </row>
    <row r="1812" s="12" customFormat="1" ht="22.8" customHeight="1">
      <c r="A1812" s="12"/>
      <c r="B1812" s="203"/>
      <c r="C1812" s="204"/>
      <c r="D1812" s="205" t="s">
        <v>74</v>
      </c>
      <c r="E1812" s="217" t="s">
        <v>1601</v>
      </c>
      <c r="F1812" s="217" t="s">
        <v>1602</v>
      </c>
      <c r="G1812" s="204"/>
      <c r="H1812" s="204"/>
      <c r="I1812" s="207"/>
      <c r="J1812" s="218">
        <f>BK1812</f>
        <v>0</v>
      </c>
      <c r="K1812" s="204"/>
      <c r="L1812" s="209"/>
      <c r="M1812" s="210"/>
      <c r="N1812" s="211"/>
      <c r="O1812" s="211"/>
      <c r="P1812" s="212">
        <f>SUM(P1813:P1829)</f>
        <v>0</v>
      </c>
      <c r="Q1812" s="211"/>
      <c r="R1812" s="212">
        <f>SUM(R1813:R1829)</f>
        <v>0</v>
      </c>
      <c r="S1812" s="211"/>
      <c r="T1812" s="213">
        <f>SUM(T1813:T1829)</f>
        <v>0</v>
      </c>
      <c r="U1812" s="12"/>
      <c r="V1812" s="12"/>
      <c r="W1812" s="12"/>
      <c r="X1812" s="12"/>
      <c r="Y1812" s="12"/>
      <c r="Z1812" s="12"/>
      <c r="AA1812" s="12"/>
      <c r="AB1812" s="12"/>
      <c r="AC1812" s="12"/>
      <c r="AD1812" s="12"/>
      <c r="AE1812" s="12"/>
      <c r="AR1812" s="214" t="s">
        <v>166</v>
      </c>
      <c r="AT1812" s="215" t="s">
        <v>74</v>
      </c>
      <c r="AU1812" s="215" t="s">
        <v>83</v>
      </c>
      <c r="AY1812" s="214" t="s">
        <v>156</v>
      </c>
      <c r="BK1812" s="216">
        <f>SUM(BK1813:BK1829)</f>
        <v>0</v>
      </c>
    </row>
    <row r="1813" s="2" customFormat="1" ht="40.8" customHeight="1">
      <c r="A1813" s="39"/>
      <c r="B1813" s="40"/>
      <c r="C1813" s="219" t="s">
        <v>1603</v>
      </c>
      <c r="D1813" s="219" t="s">
        <v>160</v>
      </c>
      <c r="E1813" s="220" t="s">
        <v>1604</v>
      </c>
      <c r="F1813" s="221" t="s">
        <v>1605</v>
      </c>
      <c r="G1813" s="222" t="s">
        <v>1588</v>
      </c>
      <c r="H1813" s="223">
        <v>1</v>
      </c>
      <c r="I1813" s="224"/>
      <c r="J1813" s="225">
        <f>ROUND(I1813*H1813,2)</f>
        <v>0</v>
      </c>
      <c r="K1813" s="221" t="s">
        <v>1</v>
      </c>
      <c r="L1813" s="45"/>
      <c r="M1813" s="226" t="s">
        <v>1</v>
      </c>
      <c r="N1813" s="227" t="s">
        <v>40</v>
      </c>
      <c r="O1813" s="92"/>
      <c r="P1813" s="228">
        <f>O1813*H1813</f>
        <v>0</v>
      </c>
      <c r="Q1813" s="228">
        <v>0</v>
      </c>
      <c r="R1813" s="228">
        <f>Q1813*H1813</f>
        <v>0</v>
      </c>
      <c r="S1813" s="228">
        <v>0</v>
      </c>
      <c r="T1813" s="229">
        <f>S1813*H1813</f>
        <v>0</v>
      </c>
      <c r="U1813" s="39"/>
      <c r="V1813" s="39"/>
      <c r="W1813" s="39"/>
      <c r="X1813" s="39"/>
      <c r="Y1813" s="39"/>
      <c r="Z1813" s="39"/>
      <c r="AA1813" s="39"/>
      <c r="AB1813" s="39"/>
      <c r="AC1813" s="39"/>
      <c r="AD1813" s="39"/>
      <c r="AE1813" s="39"/>
      <c r="AR1813" s="230" t="s">
        <v>642</v>
      </c>
      <c r="AT1813" s="230" t="s">
        <v>160</v>
      </c>
      <c r="AU1813" s="230" t="s">
        <v>85</v>
      </c>
      <c r="AY1813" s="18" t="s">
        <v>156</v>
      </c>
      <c r="BE1813" s="231">
        <f>IF(N1813="základní",J1813,0)</f>
        <v>0</v>
      </c>
      <c r="BF1813" s="231">
        <f>IF(N1813="snížená",J1813,0)</f>
        <v>0</v>
      </c>
      <c r="BG1813" s="231">
        <f>IF(N1813="zákl. přenesená",J1813,0)</f>
        <v>0</v>
      </c>
      <c r="BH1813" s="231">
        <f>IF(N1813="sníž. přenesená",J1813,0)</f>
        <v>0</v>
      </c>
      <c r="BI1813" s="231">
        <f>IF(N1813="nulová",J1813,0)</f>
        <v>0</v>
      </c>
      <c r="BJ1813" s="18" t="s">
        <v>83</v>
      </c>
      <c r="BK1813" s="231">
        <f>ROUND(I1813*H1813,2)</f>
        <v>0</v>
      </c>
      <c r="BL1813" s="18" t="s">
        <v>642</v>
      </c>
      <c r="BM1813" s="230" t="s">
        <v>1606</v>
      </c>
    </row>
    <row r="1814" s="13" customFormat="1">
      <c r="A1814" s="13"/>
      <c r="B1814" s="237"/>
      <c r="C1814" s="238"/>
      <c r="D1814" s="239" t="s">
        <v>170</v>
      </c>
      <c r="E1814" s="240" t="s">
        <v>1</v>
      </c>
      <c r="F1814" s="241" t="s">
        <v>171</v>
      </c>
      <c r="G1814" s="238"/>
      <c r="H1814" s="240" t="s">
        <v>1</v>
      </c>
      <c r="I1814" s="242"/>
      <c r="J1814" s="238"/>
      <c r="K1814" s="238"/>
      <c r="L1814" s="243"/>
      <c r="M1814" s="244"/>
      <c r="N1814" s="245"/>
      <c r="O1814" s="245"/>
      <c r="P1814" s="245"/>
      <c r="Q1814" s="245"/>
      <c r="R1814" s="245"/>
      <c r="S1814" s="245"/>
      <c r="T1814" s="246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47" t="s">
        <v>170</v>
      </c>
      <c r="AU1814" s="247" t="s">
        <v>85</v>
      </c>
      <c r="AV1814" s="13" t="s">
        <v>83</v>
      </c>
      <c r="AW1814" s="13" t="s">
        <v>31</v>
      </c>
      <c r="AX1814" s="13" t="s">
        <v>75</v>
      </c>
      <c r="AY1814" s="247" t="s">
        <v>156</v>
      </c>
    </row>
    <row r="1815" s="13" customFormat="1">
      <c r="A1815" s="13"/>
      <c r="B1815" s="237"/>
      <c r="C1815" s="238"/>
      <c r="D1815" s="239" t="s">
        <v>170</v>
      </c>
      <c r="E1815" s="240" t="s">
        <v>1</v>
      </c>
      <c r="F1815" s="241" t="s">
        <v>173</v>
      </c>
      <c r="G1815" s="238"/>
      <c r="H1815" s="240" t="s">
        <v>1</v>
      </c>
      <c r="I1815" s="242"/>
      <c r="J1815" s="238"/>
      <c r="K1815" s="238"/>
      <c r="L1815" s="243"/>
      <c r="M1815" s="244"/>
      <c r="N1815" s="245"/>
      <c r="O1815" s="245"/>
      <c r="P1815" s="245"/>
      <c r="Q1815" s="245"/>
      <c r="R1815" s="245"/>
      <c r="S1815" s="245"/>
      <c r="T1815" s="246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T1815" s="247" t="s">
        <v>170</v>
      </c>
      <c r="AU1815" s="247" t="s">
        <v>85</v>
      </c>
      <c r="AV1815" s="13" t="s">
        <v>83</v>
      </c>
      <c r="AW1815" s="13" t="s">
        <v>31</v>
      </c>
      <c r="AX1815" s="13" t="s">
        <v>75</v>
      </c>
      <c r="AY1815" s="247" t="s">
        <v>156</v>
      </c>
    </row>
    <row r="1816" s="13" customFormat="1">
      <c r="A1816" s="13"/>
      <c r="B1816" s="237"/>
      <c r="C1816" s="238"/>
      <c r="D1816" s="239" t="s">
        <v>170</v>
      </c>
      <c r="E1816" s="240" t="s">
        <v>1</v>
      </c>
      <c r="F1816" s="241" t="s">
        <v>1607</v>
      </c>
      <c r="G1816" s="238"/>
      <c r="H1816" s="240" t="s">
        <v>1</v>
      </c>
      <c r="I1816" s="242"/>
      <c r="J1816" s="238"/>
      <c r="K1816" s="238"/>
      <c r="L1816" s="243"/>
      <c r="M1816" s="244"/>
      <c r="N1816" s="245"/>
      <c r="O1816" s="245"/>
      <c r="P1816" s="245"/>
      <c r="Q1816" s="245"/>
      <c r="R1816" s="245"/>
      <c r="S1816" s="245"/>
      <c r="T1816" s="246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247" t="s">
        <v>170</v>
      </c>
      <c r="AU1816" s="247" t="s">
        <v>85</v>
      </c>
      <c r="AV1816" s="13" t="s">
        <v>83</v>
      </c>
      <c r="AW1816" s="13" t="s">
        <v>31</v>
      </c>
      <c r="AX1816" s="13" t="s">
        <v>75</v>
      </c>
      <c r="AY1816" s="247" t="s">
        <v>156</v>
      </c>
    </row>
    <row r="1817" s="13" customFormat="1">
      <c r="A1817" s="13"/>
      <c r="B1817" s="237"/>
      <c r="C1817" s="238"/>
      <c r="D1817" s="239" t="s">
        <v>170</v>
      </c>
      <c r="E1817" s="240" t="s">
        <v>1</v>
      </c>
      <c r="F1817" s="241" t="s">
        <v>1608</v>
      </c>
      <c r="G1817" s="238"/>
      <c r="H1817" s="240" t="s">
        <v>1</v>
      </c>
      <c r="I1817" s="242"/>
      <c r="J1817" s="238"/>
      <c r="K1817" s="238"/>
      <c r="L1817" s="243"/>
      <c r="M1817" s="244"/>
      <c r="N1817" s="245"/>
      <c r="O1817" s="245"/>
      <c r="P1817" s="245"/>
      <c r="Q1817" s="245"/>
      <c r="R1817" s="245"/>
      <c r="S1817" s="245"/>
      <c r="T1817" s="246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T1817" s="247" t="s">
        <v>170</v>
      </c>
      <c r="AU1817" s="247" t="s">
        <v>85</v>
      </c>
      <c r="AV1817" s="13" t="s">
        <v>83</v>
      </c>
      <c r="AW1817" s="13" t="s">
        <v>31</v>
      </c>
      <c r="AX1817" s="13" t="s">
        <v>75</v>
      </c>
      <c r="AY1817" s="247" t="s">
        <v>156</v>
      </c>
    </row>
    <row r="1818" s="13" customFormat="1">
      <c r="A1818" s="13"/>
      <c r="B1818" s="237"/>
      <c r="C1818" s="238"/>
      <c r="D1818" s="239" t="s">
        <v>170</v>
      </c>
      <c r="E1818" s="240" t="s">
        <v>1</v>
      </c>
      <c r="F1818" s="241" t="s">
        <v>1609</v>
      </c>
      <c r="G1818" s="238"/>
      <c r="H1818" s="240" t="s">
        <v>1</v>
      </c>
      <c r="I1818" s="242"/>
      <c r="J1818" s="238"/>
      <c r="K1818" s="238"/>
      <c r="L1818" s="243"/>
      <c r="M1818" s="244"/>
      <c r="N1818" s="245"/>
      <c r="O1818" s="245"/>
      <c r="P1818" s="245"/>
      <c r="Q1818" s="245"/>
      <c r="R1818" s="245"/>
      <c r="S1818" s="245"/>
      <c r="T1818" s="246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T1818" s="247" t="s">
        <v>170</v>
      </c>
      <c r="AU1818" s="247" t="s">
        <v>85</v>
      </c>
      <c r="AV1818" s="13" t="s">
        <v>83</v>
      </c>
      <c r="AW1818" s="13" t="s">
        <v>31</v>
      </c>
      <c r="AX1818" s="13" t="s">
        <v>75</v>
      </c>
      <c r="AY1818" s="247" t="s">
        <v>156</v>
      </c>
    </row>
    <row r="1819" s="13" customFormat="1">
      <c r="A1819" s="13"/>
      <c r="B1819" s="237"/>
      <c r="C1819" s="238"/>
      <c r="D1819" s="239" t="s">
        <v>170</v>
      </c>
      <c r="E1819" s="240" t="s">
        <v>1</v>
      </c>
      <c r="F1819" s="241" t="s">
        <v>173</v>
      </c>
      <c r="G1819" s="238"/>
      <c r="H1819" s="240" t="s">
        <v>1</v>
      </c>
      <c r="I1819" s="242"/>
      <c r="J1819" s="238"/>
      <c r="K1819" s="238"/>
      <c r="L1819" s="243"/>
      <c r="M1819" s="244"/>
      <c r="N1819" s="245"/>
      <c r="O1819" s="245"/>
      <c r="P1819" s="245"/>
      <c r="Q1819" s="245"/>
      <c r="R1819" s="245"/>
      <c r="S1819" s="245"/>
      <c r="T1819" s="246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T1819" s="247" t="s">
        <v>170</v>
      </c>
      <c r="AU1819" s="247" t="s">
        <v>85</v>
      </c>
      <c r="AV1819" s="13" t="s">
        <v>83</v>
      </c>
      <c r="AW1819" s="13" t="s">
        <v>31</v>
      </c>
      <c r="AX1819" s="13" t="s">
        <v>75</v>
      </c>
      <c r="AY1819" s="247" t="s">
        <v>156</v>
      </c>
    </row>
    <row r="1820" s="14" customFormat="1">
      <c r="A1820" s="14"/>
      <c r="B1820" s="248"/>
      <c r="C1820" s="249"/>
      <c r="D1820" s="239" t="s">
        <v>170</v>
      </c>
      <c r="E1820" s="250" t="s">
        <v>1</v>
      </c>
      <c r="F1820" s="251" t="s">
        <v>83</v>
      </c>
      <c r="G1820" s="249"/>
      <c r="H1820" s="252">
        <v>1</v>
      </c>
      <c r="I1820" s="253"/>
      <c r="J1820" s="249"/>
      <c r="K1820" s="249"/>
      <c r="L1820" s="254"/>
      <c r="M1820" s="255"/>
      <c r="N1820" s="256"/>
      <c r="O1820" s="256"/>
      <c r="P1820" s="256"/>
      <c r="Q1820" s="256"/>
      <c r="R1820" s="256"/>
      <c r="S1820" s="256"/>
      <c r="T1820" s="257"/>
      <c r="U1820" s="14"/>
      <c r="V1820" s="14"/>
      <c r="W1820" s="14"/>
      <c r="X1820" s="14"/>
      <c r="Y1820" s="14"/>
      <c r="Z1820" s="14"/>
      <c r="AA1820" s="14"/>
      <c r="AB1820" s="14"/>
      <c r="AC1820" s="14"/>
      <c r="AD1820" s="14"/>
      <c r="AE1820" s="14"/>
      <c r="AT1820" s="258" t="s">
        <v>170</v>
      </c>
      <c r="AU1820" s="258" t="s">
        <v>85</v>
      </c>
      <c r="AV1820" s="14" t="s">
        <v>85</v>
      </c>
      <c r="AW1820" s="14" t="s">
        <v>31</v>
      </c>
      <c r="AX1820" s="14" t="s">
        <v>83</v>
      </c>
      <c r="AY1820" s="258" t="s">
        <v>156</v>
      </c>
    </row>
    <row r="1821" s="2" customFormat="1" ht="36" customHeight="1">
      <c r="A1821" s="39"/>
      <c r="B1821" s="40"/>
      <c r="C1821" s="219" t="s">
        <v>1610</v>
      </c>
      <c r="D1821" s="219" t="s">
        <v>160</v>
      </c>
      <c r="E1821" s="220" t="s">
        <v>1611</v>
      </c>
      <c r="F1821" s="221" t="s">
        <v>1612</v>
      </c>
      <c r="G1821" s="222" t="s">
        <v>358</v>
      </c>
      <c r="H1821" s="223">
        <v>1</v>
      </c>
      <c r="I1821" s="224"/>
      <c r="J1821" s="225">
        <f>ROUND(I1821*H1821,2)</f>
        <v>0</v>
      </c>
      <c r="K1821" s="221" t="s">
        <v>1</v>
      </c>
      <c r="L1821" s="45"/>
      <c r="M1821" s="226" t="s">
        <v>1</v>
      </c>
      <c r="N1821" s="227" t="s">
        <v>40</v>
      </c>
      <c r="O1821" s="92"/>
      <c r="P1821" s="228">
        <f>O1821*H1821</f>
        <v>0</v>
      </c>
      <c r="Q1821" s="228">
        <v>0</v>
      </c>
      <c r="R1821" s="228">
        <f>Q1821*H1821</f>
        <v>0</v>
      </c>
      <c r="S1821" s="228">
        <v>0</v>
      </c>
      <c r="T1821" s="229">
        <f>S1821*H1821</f>
        <v>0</v>
      </c>
      <c r="U1821" s="39"/>
      <c r="V1821" s="39"/>
      <c r="W1821" s="39"/>
      <c r="X1821" s="39"/>
      <c r="Y1821" s="39"/>
      <c r="Z1821" s="39"/>
      <c r="AA1821" s="39"/>
      <c r="AB1821" s="39"/>
      <c r="AC1821" s="39"/>
      <c r="AD1821" s="39"/>
      <c r="AE1821" s="39"/>
      <c r="AR1821" s="230" t="s">
        <v>209</v>
      </c>
      <c r="AT1821" s="230" t="s">
        <v>160</v>
      </c>
      <c r="AU1821" s="230" t="s">
        <v>85</v>
      </c>
      <c r="AY1821" s="18" t="s">
        <v>156</v>
      </c>
      <c r="BE1821" s="231">
        <f>IF(N1821="základní",J1821,0)</f>
        <v>0</v>
      </c>
      <c r="BF1821" s="231">
        <f>IF(N1821="snížená",J1821,0)</f>
        <v>0</v>
      </c>
      <c r="BG1821" s="231">
        <f>IF(N1821="zákl. přenesená",J1821,0)</f>
        <v>0</v>
      </c>
      <c r="BH1821" s="231">
        <f>IF(N1821="sníž. přenesená",J1821,0)</f>
        <v>0</v>
      </c>
      <c r="BI1821" s="231">
        <f>IF(N1821="nulová",J1821,0)</f>
        <v>0</v>
      </c>
      <c r="BJ1821" s="18" t="s">
        <v>83</v>
      </c>
      <c r="BK1821" s="231">
        <f>ROUND(I1821*H1821,2)</f>
        <v>0</v>
      </c>
      <c r="BL1821" s="18" t="s">
        <v>209</v>
      </c>
      <c r="BM1821" s="230" t="s">
        <v>1613</v>
      </c>
    </row>
    <row r="1822" s="13" customFormat="1">
      <c r="A1822" s="13"/>
      <c r="B1822" s="237"/>
      <c r="C1822" s="238"/>
      <c r="D1822" s="239" t="s">
        <v>170</v>
      </c>
      <c r="E1822" s="240" t="s">
        <v>1</v>
      </c>
      <c r="F1822" s="241" t="s">
        <v>171</v>
      </c>
      <c r="G1822" s="238"/>
      <c r="H1822" s="240" t="s">
        <v>1</v>
      </c>
      <c r="I1822" s="242"/>
      <c r="J1822" s="238"/>
      <c r="K1822" s="238"/>
      <c r="L1822" s="243"/>
      <c r="M1822" s="244"/>
      <c r="N1822" s="245"/>
      <c r="O1822" s="245"/>
      <c r="P1822" s="245"/>
      <c r="Q1822" s="245"/>
      <c r="R1822" s="245"/>
      <c r="S1822" s="245"/>
      <c r="T1822" s="246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T1822" s="247" t="s">
        <v>170</v>
      </c>
      <c r="AU1822" s="247" t="s">
        <v>85</v>
      </c>
      <c r="AV1822" s="13" t="s">
        <v>83</v>
      </c>
      <c r="AW1822" s="13" t="s">
        <v>31</v>
      </c>
      <c r="AX1822" s="13" t="s">
        <v>75</v>
      </c>
      <c r="AY1822" s="247" t="s">
        <v>156</v>
      </c>
    </row>
    <row r="1823" s="13" customFormat="1">
      <c r="A1823" s="13"/>
      <c r="B1823" s="237"/>
      <c r="C1823" s="238"/>
      <c r="D1823" s="239" t="s">
        <v>170</v>
      </c>
      <c r="E1823" s="240" t="s">
        <v>1</v>
      </c>
      <c r="F1823" s="241" t="s">
        <v>173</v>
      </c>
      <c r="G1823" s="238"/>
      <c r="H1823" s="240" t="s">
        <v>1</v>
      </c>
      <c r="I1823" s="242"/>
      <c r="J1823" s="238"/>
      <c r="K1823" s="238"/>
      <c r="L1823" s="243"/>
      <c r="M1823" s="244"/>
      <c r="N1823" s="245"/>
      <c r="O1823" s="245"/>
      <c r="P1823" s="245"/>
      <c r="Q1823" s="245"/>
      <c r="R1823" s="245"/>
      <c r="S1823" s="245"/>
      <c r="T1823" s="246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T1823" s="247" t="s">
        <v>170</v>
      </c>
      <c r="AU1823" s="247" t="s">
        <v>85</v>
      </c>
      <c r="AV1823" s="13" t="s">
        <v>83</v>
      </c>
      <c r="AW1823" s="13" t="s">
        <v>31</v>
      </c>
      <c r="AX1823" s="13" t="s">
        <v>75</v>
      </c>
      <c r="AY1823" s="247" t="s">
        <v>156</v>
      </c>
    </row>
    <row r="1824" s="13" customFormat="1">
      <c r="A1824" s="13"/>
      <c r="B1824" s="237"/>
      <c r="C1824" s="238"/>
      <c r="D1824" s="239" t="s">
        <v>170</v>
      </c>
      <c r="E1824" s="240" t="s">
        <v>1</v>
      </c>
      <c r="F1824" s="241" t="s">
        <v>1614</v>
      </c>
      <c r="G1824" s="238"/>
      <c r="H1824" s="240" t="s">
        <v>1</v>
      </c>
      <c r="I1824" s="242"/>
      <c r="J1824" s="238"/>
      <c r="K1824" s="238"/>
      <c r="L1824" s="243"/>
      <c r="M1824" s="244"/>
      <c r="N1824" s="245"/>
      <c r="O1824" s="245"/>
      <c r="P1824" s="245"/>
      <c r="Q1824" s="245"/>
      <c r="R1824" s="245"/>
      <c r="S1824" s="245"/>
      <c r="T1824" s="246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T1824" s="247" t="s">
        <v>170</v>
      </c>
      <c r="AU1824" s="247" t="s">
        <v>85</v>
      </c>
      <c r="AV1824" s="13" t="s">
        <v>83</v>
      </c>
      <c r="AW1824" s="13" t="s">
        <v>31</v>
      </c>
      <c r="AX1824" s="13" t="s">
        <v>75</v>
      </c>
      <c r="AY1824" s="247" t="s">
        <v>156</v>
      </c>
    </row>
    <row r="1825" s="13" customFormat="1">
      <c r="A1825" s="13"/>
      <c r="B1825" s="237"/>
      <c r="C1825" s="238"/>
      <c r="D1825" s="239" t="s">
        <v>170</v>
      </c>
      <c r="E1825" s="240" t="s">
        <v>1</v>
      </c>
      <c r="F1825" s="241" t="s">
        <v>1615</v>
      </c>
      <c r="G1825" s="238"/>
      <c r="H1825" s="240" t="s">
        <v>1</v>
      </c>
      <c r="I1825" s="242"/>
      <c r="J1825" s="238"/>
      <c r="K1825" s="238"/>
      <c r="L1825" s="243"/>
      <c r="M1825" s="244"/>
      <c r="N1825" s="245"/>
      <c r="O1825" s="245"/>
      <c r="P1825" s="245"/>
      <c r="Q1825" s="245"/>
      <c r="R1825" s="245"/>
      <c r="S1825" s="245"/>
      <c r="T1825" s="246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T1825" s="247" t="s">
        <v>170</v>
      </c>
      <c r="AU1825" s="247" t="s">
        <v>85</v>
      </c>
      <c r="AV1825" s="13" t="s">
        <v>83</v>
      </c>
      <c r="AW1825" s="13" t="s">
        <v>31</v>
      </c>
      <c r="AX1825" s="13" t="s">
        <v>75</v>
      </c>
      <c r="AY1825" s="247" t="s">
        <v>156</v>
      </c>
    </row>
    <row r="1826" s="13" customFormat="1">
      <c r="A1826" s="13"/>
      <c r="B1826" s="237"/>
      <c r="C1826" s="238"/>
      <c r="D1826" s="239" t="s">
        <v>170</v>
      </c>
      <c r="E1826" s="240" t="s">
        <v>1</v>
      </c>
      <c r="F1826" s="241" t="s">
        <v>1616</v>
      </c>
      <c r="G1826" s="238"/>
      <c r="H1826" s="240" t="s">
        <v>1</v>
      </c>
      <c r="I1826" s="242"/>
      <c r="J1826" s="238"/>
      <c r="K1826" s="238"/>
      <c r="L1826" s="243"/>
      <c r="M1826" s="244"/>
      <c r="N1826" s="245"/>
      <c r="O1826" s="245"/>
      <c r="P1826" s="245"/>
      <c r="Q1826" s="245"/>
      <c r="R1826" s="245"/>
      <c r="S1826" s="245"/>
      <c r="T1826" s="246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T1826" s="247" t="s">
        <v>170</v>
      </c>
      <c r="AU1826" s="247" t="s">
        <v>85</v>
      </c>
      <c r="AV1826" s="13" t="s">
        <v>83</v>
      </c>
      <c r="AW1826" s="13" t="s">
        <v>31</v>
      </c>
      <c r="AX1826" s="13" t="s">
        <v>75</v>
      </c>
      <c r="AY1826" s="247" t="s">
        <v>156</v>
      </c>
    </row>
    <row r="1827" s="13" customFormat="1">
      <c r="A1827" s="13"/>
      <c r="B1827" s="237"/>
      <c r="C1827" s="238"/>
      <c r="D1827" s="239" t="s">
        <v>170</v>
      </c>
      <c r="E1827" s="240" t="s">
        <v>1</v>
      </c>
      <c r="F1827" s="241" t="s">
        <v>1617</v>
      </c>
      <c r="G1827" s="238"/>
      <c r="H1827" s="240" t="s">
        <v>1</v>
      </c>
      <c r="I1827" s="242"/>
      <c r="J1827" s="238"/>
      <c r="K1827" s="238"/>
      <c r="L1827" s="243"/>
      <c r="M1827" s="244"/>
      <c r="N1827" s="245"/>
      <c r="O1827" s="245"/>
      <c r="P1827" s="245"/>
      <c r="Q1827" s="245"/>
      <c r="R1827" s="245"/>
      <c r="S1827" s="245"/>
      <c r="T1827" s="246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47" t="s">
        <v>170</v>
      </c>
      <c r="AU1827" s="247" t="s">
        <v>85</v>
      </c>
      <c r="AV1827" s="13" t="s">
        <v>83</v>
      </c>
      <c r="AW1827" s="13" t="s">
        <v>31</v>
      </c>
      <c r="AX1827" s="13" t="s">
        <v>75</v>
      </c>
      <c r="AY1827" s="247" t="s">
        <v>156</v>
      </c>
    </row>
    <row r="1828" s="13" customFormat="1">
      <c r="A1828" s="13"/>
      <c r="B1828" s="237"/>
      <c r="C1828" s="238"/>
      <c r="D1828" s="239" t="s">
        <v>170</v>
      </c>
      <c r="E1828" s="240" t="s">
        <v>1</v>
      </c>
      <c r="F1828" s="241" t="s">
        <v>173</v>
      </c>
      <c r="G1828" s="238"/>
      <c r="H1828" s="240" t="s">
        <v>1</v>
      </c>
      <c r="I1828" s="242"/>
      <c r="J1828" s="238"/>
      <c r="K1828" s="238"/>
      <c r="L1828" s="243"/>
      <c r="M1828" s="244"/>
      <c r="N1828" s="245"/>
      <c r="O1828" s="245"/>
      <c r="P1828" s="245"/>
      <c r="Q1828" s="245"/>
      <c r="R1828" s="245"/>
      <c r="S1828" s="245"/>
      <c r="T1828" s="246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T1828" s="247" t="s">
        <v>170</v>
      </c>
      <c r="AU1828" s="247" t="s">
        <v>85</v>
      </c>
      <c r="AV1828" s="13" t="s">
        <v>83</v>
      </c>
      <c r="AW1828" s="13" t="s">
        <v>31</v>
      </c>
      <c r="AX1828" s="13" t="s">
        <v>75</v>
      </c>
      <c r="AY1828" s="247" t="s">
        <v>156</v>
      </c>
    </row>
    <row r="1829" s="14" customFormat="1">
      <c r="A1829" s="14"/>
      <c r="B1829" s="248"/>
      <c r="C1829" s="249"/>
      <c r="D1829" s="239" t="s">
        <v>170</v>
      </c>
      <c r="E1829" s="250" t="s">
        <v>1</v>
      </c>
      <c r="F1829" s="251" t="s">
        <v>83</v>
      </c>
      <c r="G1829" s="249"/>
      <c r="H1829" s="252">
        <v>1</v>
      </c>
      <c r="I1829" s="253"/>
      <c r="J1829" s="249"/>
      <c r="K1829" s="249"/>
      <c r="L1829" s="254"/>
      <c r="M1829" s="255"/>
      <c r="N1829" s="256"/>
      <c r="O1829" s="256"/>
      <c r="P1829" s="256"/>
      <c r="Q1829" s="256"/>
      <c r="R1829" s="256"/>
      <c r="S1829" s="256"/>
      <c r="T1829" s="257"/>
      <c r="U1829" s="14"/>
      <c r="V1829" s="14"/>
      <c r="W1829" s="14"/>
      <c r="X1829" s="14"/>
      <c r="Y1829" s="14"/>
      <c r="Z1829" s="14"/>
      <c r="AA1829" s="14"/>
      <c r="AB1829" s="14"/>
      <c r="AC1829" s="14"/>
      <c r="AD1829" s="14"/>
      <c r="AE1829" s="14"/>
      <c r="AT1829" s="258" t="s">
        <v>170</v>
      </c>
      <c r="AU1829" s="258" t="s">
        <v>85</v>
      </c>
      <c r="AV1829" s="14" t="s">
        <v>85</v>
      </c>
      <c r="AW1829" s="14" t="s">
        <v>31</v>
      </c>
      <c r="AX1829" s="14" t="s">
        <v>83</v>
      </c>
      <c r="AY1829" s="258" t="s">
        <v>156</v>
      </c>
    </row>
    <row r="1830" s="12" customFormat="1" ht="22.8" customHeight="1">
      <c r="A1830" s="12"/>
      <c r="B1830" s="203"/>
      <c r="C1830" s="204"/>
      <c r="D1830" s="205" t="s">
        <v>74</v>
      </c>
      <c r="E1830" s="217" t="s">
        <v>1618</v>
      </c>
      <c r="F1830" s="217" t="s">
        <v>1619</v>
      </c>
      <c r="G1830" s="204"/>
      <c r="H1830" s="204"/>
      <c r="I1830" s="207"/>
      <c r="J1830" s="218">
        <f>BK1830</f>
        <v>0</v>
      </c>
      <c r="K1830" s="204"/>
      <c r="L1830" s="209"/>
      <c r="M1830" s="210"/>
      <c r="N1830" s="211"/>
      <c r="O1830" s="211"/>
      <c r="P1830" s="212">
        <f>SUM(P1831:P1837)</f>
        <v>0</v>
      </c>
      <c r="Q1830" s="211"/>
      <c r="R1830" s="212">
        <f>SUM(R1831:R1837)</f>
        <v>0</v>
      </c>
      <c r="S1830" s="211"/>
      <c r="T1830" s="213">
        <f>SUM(T1831:T1837)</f>
        <v>0</v>
      </c>
      <c r="U1830" s="12"/>
      <c r="V1830" s="12"/>
      <c r="W1830" s="12"/>
      <c r="X1830" s="12"/>
      <c r="Y1830" s="12"/>
      <c r="Z1830" s="12"/>
      <c r="AA1830" s="12"/>
      <c r="AB1830" s="12"/>
      <c r="AC1830" s="12"/>
      <c r="AD1830" s="12"/>
      <c r="AE1830" s="12"/>
      <c r="AR1830" s="214" t="s">
        <v>166</v>
      </c>
      <c r="AT1830" s="215" t="s">
        <v>74</v>
      </c>
      <c r="AU1830" s="215" t="s">
        <v>83</v>
      </c>
      <c r="AY1830" s="214" t="s">
        <v>156</v>
      </c>
      <c r="BK1830" s="216">
        <f>SUM(BK1831:BK1837)</f>
        <v>0</v>
      </c>
    </row>
    <row r="1831" s="2" customFormat="1" ht="36" customHeight="1">
      <c r="A1831" s="39"/>
      <c r="B1831" s="40"/>
      <c r="C1831" s="219" t="s">
        <v>1620</v>
      </c>
      <c r="D1831" s="219" t="s">
        <v>160</v>
      </c>
      <c r="E1831" s="220" t="s">
        <v>1621</v>
      </c>
      <c r="F1831" s="221" t="s">
        <v>1622</v>
      </c>
      <c r="G1831" s="222" t="s">
        <v>163</v>
      </c>
      <c r="H1831" s="223">
        <v>114.83</v>
      </c>
      <c r="I1831" s="224"/>
      <c r="J1831" s="225">
        <f>ROUND(I1831*H1831,2)</f>
        <v>0</v>
      </c>
      <c r="K1831" s="221" t="s">
        <v>164</v>
      </c>
      <c r="L1831" s="45"/>
      <c r="M1831" s="226" t="s">
        <v>1</v>
      </c>
      <c r="N1831" s="227" t="s">
        <v>40</v>
      </c>
      <c r="O1831" s="92"/>
      <c r="P1831" s="228">
        <f>O1831*H1831</f>
        <v>0</v>
      </c>
      <c r="Q1831" s="228">
        <v>0</v>
      </c>
      <c r="R1831" s="228">
        <f>Q1831*H1831</f>
        <v>0</v>
      </c>
      <c r="S1831" s="228">
        <v>0</v>
      </c>
      <c r="T1831" s="229">
        <f>S1831*H1831</f>
        <v>0</v>
      </c>
      <c r="U1831" s="39"/>
      <c r="V1831" s="39"/>
      <c r="W1831" s="39"/>
      <c r="X1831" s="39"/>
      <c r="Y1831" s="39"/>
      <c r="Z1831" s="39"/>
      <c r="AA1831" s="39"/>
      <c r="AB1831" s="39"/>
      <c r="AC1831" s="39"/>
      <c r="AD1831" s="39"/>
      <c r="AE1831" s="39"/>
      <c r="AR1831" s="230" t="s">
        <v>642</v>
      </c>
      <c r="AT1831" s="230" t="s">
        <v>160</v>
      </c>
      <c r="AU1831" s="230" t="s">
        <v>85</v>
      </c>
      <c r="AY1831" s="18" t="s">
        <v>156</v>
      </c>
      <c r="BE1831" s="231">
        <f>IF(N1831="základní",J1831,0)</f>
        <v>0</v>
      </c>
      <c r="BF1831" s="231">
        <f>IF(N1831="snížená",J1831,0)</f>
        <v>0</v>
      </c>
      <c r="BG1831" s="231">
        <f>IF(N1831="zákl. přenesená",J1831,0)</f>
        <v>0</v>
      </c>
      <c r="BH1831" s="231">
        <f>IF(N1831="sníž. přenesená",J1831,0)</f>
        <v>0</v>
      </c>
      <c r="BI1831" s="231">
        <f>IF(N1831="nulová",J1831,0)</f>
        <v>0</v>
      </c>
      <c r="BJ1831" s="18" t="s">
        <v>83</v>
      </c>
      <c r="BK1831" s="231">
        <f>ROUND(I1831*H1831,2)</f>
        <v>0</v>
      </c>
      <c r="BL1831" s="18" t="s">
        <v>642</v>
      </c>
      <c r="BM1831" s="230" t="s">
        <v>1623</v>
      </c>
    </row>
    <row r="1832" s="2" customFormat="1">
      <c r="A1832" s="39"/>
      <c r="B1832" s="40"/>
      <c r="C1832" s="41"/>
      <c r="D1832" s="232" t="s">
        <v>168</v>
      </c>
      <c r="E1832" s="41"/>
      <c r="F1832" s="233" t="s">
        <v>1624</v>
      </c>
      <c r="G1832" s="41"/>
      <c r="H1832" s="41"/>
      <c r="I1832" s="234"/>
      <c r="J1832" s="41"/>
      <c r="K1832" s="41"/>
      <c r="L1832" s="45"/>
      <c r="M1832" s="235"/>
      <c r="N1832" s="236"/>
      <c r="O1832" s="92"/>
      <c r="P1832" s="92"/>
      <c r="Q1832" s="92"/>
      <c r="R1832" s="92"/>
      <c r="S1832" s="92"/>
      <c r="T1832" s="93"/>
      <c r="U1832" s="39"/>
      <c r="V1832" s="39"/>
      <c r="W1832" s="39"/>
      <c r="X1832" s="39"/>
      <c r="Y1832" s="39"/>
      <c r="Z1832" s="39"/>
      <c r="AA1832" s="39"/>
      <c r="AB1832" s="39"/>
      <c r="AC1832" s="39"/>
      <c r="AD1832" s="39"/>
      <c r="AE1832" s="39"/>
      <c r="AT1832" s="18" t="s">
        <v>168</v>
      </c>
      <c r="AU1832" s="18" t="s">
        <v>85</v>
      </c>
    </row>
    <row r="1833" s="13" customFormat="1">
      <c r="A1833" s="13"/>
      <c r="B1833" s="237"/>
      <c r="C1833" s="238"/>
      <c r="D1833" s="239" t="s">
        <v>170</v>
      </c>
      <c r="E1833" s="240" t="s">
        <v>1</v>
      </c>
      <c r="F1833" s="241" t="s">
        <v>171</v>
      </c>
      <c r="G1833" s="238"/>
      <c r="H1833" s="240" t="s">
        <v>1</v>
      </c>
      <c r="I1833" s="242"/>
      <c r="J1833" s="238"/>
      <c r="K1833" s="238"/>
      <c r="L1833" s="243"/>
      <c r="M1833" s="244"/>
      <c r="N1833" s="245"/>
      <c r="O1833" s="245"/>
      <c r="P1833" s="245"/>
      <c r="Q1833" s="245"/>
      <c r="R1833" s="245"/>
      <c r="S1833" s="245"/>
      <c r="T1833" s="246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T1833" s="247" t="s">
        <v>170</v>
      </c>
      <c r="AU1833" s="247" t="s">
        <v>85</v>
      </c>
      <c r="AV1833" s="13" t="s">
        <v>83</v>
      </c>
      <c r="AW1833" s="13" t="s">
        <v>31</v>
      </c>
      <c r="AX1833" s="13" t="s">
        <v>75</v>
      </c>
      <c r="AY1833" s="247" t="s">
        <v>156</v>
      </c>
    </row>
    <row r="1834" s="13" customFormat="1">
      <c r="A1834" s="13"/>
      <c r="B1834" s="237"/>
      <c r="C1834" s="238"/>
      <c r="D1834" s="239" t="s">
        <v>170</v>
      </c>
      <c r="E1834" s="240" t="s">
        <v>1</v>
      </c>
      <c r="F1834" s="241" t="s">
        <v>172</v>
      </c>
      <c r="G1834" s="238"/>
      <c r="H1834" s="240" t="s">
        <v>1</v>
      </c>
      <c r="I1834" s="242"/>
      <c r="J1834" s="238"/>
      <c r="K1834" s="238"/>
      <c r="L1834" s="243"/>
      <c r="M1834" s="244"/>
      <c r="N1834" s="245"/>
      <c r="O1834" s="245"/>
      <c r="P1834" s="245"/>
      <c r="Q1834" s="245"/>
      <c r="R1834" s="245"/>
      <c r="S1834" s="245"/>
      <c r="T1834" s="246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47" t="s">
        <v>170</v>
      </c>
      <c r="AU1834" s="247" t="s">
        <v>85</v>
      </c>
      <c r="AV1834" s="13" t="s">
        <v>83</v>
      </c>
      <c r="AW1834" s="13" t="s">
        <v>31</v>
      </c>
      <c r="AX1834" s="13" t="s">
        <v>75</v>
      </c>
      <c r="AY1834" s="247" t="s">
        <v>156</v>
      </c>
    </row>
    <row r="1835" s="13" customFormat="1">
      <c r="A1835" s="13"/>
      <c r="B1835" s="237"/>
      <c r="C1835" s="238"/>
      <c r="D1835" s="239" t="s">
        <v>170</v>
      </c>
      <c r="E1835" s="240" t="s">
        <v>1</v>
      </c>
      <c r="F1835" s="241" t="s">
        <v>173</v>
      </c>
      <c r="G1835" s="238"/>
      <c r="H1835" s="240" t="s">
        <v>1</v>
      </c>
      <c r="I1835" s="242"/>
      <c r="J1835" s="238"/>
      <c r="K1835" s="238"/>
      <c r="L1835" s="243"/>
      <c r="M1835" s="244"/>
      <c r="N1835" s="245"/>
      <c r="O1835" s="245"/>
      <c r="P1835" s="245"/>
      <c r="Q1835" s="245"/>
      <c r="R1835" s="245"/>
      <c r="S1835" s="245"/>
      <c r="T1835" s="246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247" t="s">
        <v>170</v>
      </c>
      <c r="AU1835" s="247" t="s">
        <v>85</v>
      </c>
      <c r="AV1835" s="13" t="s">
        <v>83</v>
      </c>
      <c r="AW1835" s="13" t="s">
        <v>31</v>
      </c>
      <c r="AX1835" s="13" t="s">
        <v>75</v>
      </c>
      <c r="AY1835" s="247" t="s">
        <v>156</v>
      </c>
    </row>
    <row r="1836" s="14" customFormat="1">
      <c r="A1836" s="14"/>
      <c r="B1836" s="248"/>
      <c r="C1836" s="249"/>
      <c r="D1836" s="239" t="s">
        <v>170</v>
      </c>
      <c r="E1836" s="250" t="s">
        <v>1</v>
      </c>
      <c r="F1836" s="251" t="s">
        <v>175</v>
      </c>
      <c r="G1836" s="249"/>
      <c r="H1836" s="252">
        <v>114.83</v>
      </c>
      <c r="I1836" s="253"/>
      <c r="J1836" s="249"/>
      <c r="K1836" s="249"/>
      <c r="L1836" s="254"/>
      <c r="M1836" s="255"/>
      <c r="N1836" s="256"/>
      <c r="O1836" s="256"/>
      <c r="P1836" s="256"/>
      <c r="Q1836" s="256"/>
      <c r="R1836" s="256"/>
      <c r="S1836" s="256"/>
      <c r="T1836" s="257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T1836" s="258" t="s">
        <v>170</v>
      </c>
      <c r="AU1836" s="258" t="s">
        <v>85</v>
      </c>
      <c r="AV1836" s="14" t="s">
        <v>85</v>
      </c>
      <c r="AW1836" s="14" t="s">
        <v>31</v>
      </c>
      <c r="AX1836" s="14" t="s">
        <v>75</v>
      </c>
      <c r="AY1836" s="258" t="s">
        <v>156</v>
      </c>
    </row>
    <row r="1837" s="15" customFormat="1">
      <c r="A1837" s="15"/>
      <c r="B1837" s="259"/>
      <c r="C1837" s="260"/>
      <c r="D1837" s="239" t="s">
        <v>170</v>
      </c>
      <c r="E1837" s="261" t="s">
        <v>1</v>
      </c>
      <c r="F1837" s="262" t="s">
        <v>176</v>
      </c>
      <c r="G1837" s="260"/>
      <c r="H1837" s="263">
        <v>114.83</v>
      </c>
      <c r="I1837" s="264"/>
      <c r="J1837" s="260"/>
      <c r="K1837" s="260"/>
      <c r="L1837" s="265"/>
      <c r="M1837" s="292"/>
      <c r="N1837" s="293"/>
      <c r="O1837" s="293"/>
      <c r="P1837" s="293"/>
      <c r="Q1837" s="293"/>
      <c r="R1837" s="293"/>
      <c r="S1837" s="293"/>
      <c r="T1837" s="294"/>
      <c r="U1837" s="15"/>
      <c r="V1837" s="15"/>
      <c r="W1837" s="15"/>
      <c r="X1837" s="15"/>
      <c r="Y1837" s="15"/>
      <c r="Z1837" s="15"/>
      <c r="AA1837" s="15"/>
      <c r="AB1837" s="15"/>
      <c r="AC1837" s="15"/>
      <c r="AD1837" s="15"/>
      <c r="AE1837" s="15"/>
      <c r="AT1837" s="269" t="s">
        <v>170</v>
      </c>
      <c r="AU1837" s="269" t="s">
        <v>85</v>
      </c>
      <c r="AV1837" s="15" t="s">
        <v>165</v>
      </c>
      <c r="AW1837" s="15" t="s">
        <v>31</v>
      </c>
      <c r="AX1837" s="15" t="s">
        <v>83</v>
      </c>
      <c r="AY1837" s="269" t="s">
        <v>156</v>
      </c>
    </row>
    <row r="1838" s="2" customFormat="1" ht="6.96" customHeight="1">
      <c r="A1838" s="39"/>
      <c r="B1838" s="67"/>
      <c r="C1838" s="68"/>
      <c r="D1838" s="68"/>
      <c r="E1838" s="68"/>
      <c r="F1838" s="68"/>
      <c r="G1838" s="68"/>
      <c r="H1838" s="68"/>
      <c r="I1838" s="68"/>
      <c r="J1838" s="68"/>
      <c r="K1838" s="68"/>
      <c r="L1838" s="45"/>
      <c r="M1838" s="39"/>
      <c r="O1838" s="39"/>
      <c r="P1838" s="39"/>
      <c r="Q1838" s="39"/>
      <c r="R1838" s="39"/>
      <c r="S1838" s="39"/>
      <c r="T1838" s="39"/>
      <c r="U1838" s="39"/>
      <c r="V1838" s="39"/>
      <c r="W1838" s="39"/>
      <c r="X1838" s="39"/>
      <c r="Y1838" s="39"/>
      <c r="Z1838" s="39"/>
      <c r="AA1838" s="39"/>
      <c r="AB1838" s="39"/>
      <c r="AC1838" s="39"/>
      <c r="AD1838" s="39"/>
      <c r="AE1838" s="39"/>
    </row>
  </sheetData>
  <sheetProtection sheet="1" autoFilter="0" formatColumns="0" formatRows="0" objects="1" scenarios="1" spinCount="100000" saltValue="rjYQZeEYi0D4moGPxKeYxquAtgtM4rhUIMAutINrBNyA5PBgvJrbCtv/uQTPGiL2psK9jx7wlkLqP72QqjXtWw==" hashValue="MQ91oIQnLNhrIxv3HJXYoLTr/SgTF/9WafnZdWqBk9JXp7HMg2mHl9xd3/zp1AF5chQ9ojGxJvVX2vk+MRTKAQ==" algorithmName="SHA-512" password="CC35"/>
  <autoFilter ref="C159:K1837"/>
  <mergeCells count="9">
    <mergeCell ref="E7:H7"/>
    <mergeCell ref="E9:H9"/>
    <mergeCell ref="E18:H18"/>
    <mergeCell ref="E27:H27"/>
    <mergeCell ref="E85:H85"/>
    <mergeCell ref="E87:H87"/>
    <mergeCell ref="E150:H150"/>
    <mergeCell ref="E152:H152"/>
    <mergeCell ref="L2:V2"/>
  </mergeCells>
  <hyperlinks>
    <hyperlink ref="F165" r:id="rId1" display="https://podminky.urs.cz/item/CS_URS_2025_01/113106122"/>
    <hyperlink ref="F173" r:id="rId2" display="https://podminky.urs.cz/item/CS_URS_2025_01/113107021"/>
    <hyperlink ref="F183" r:id="rId3" display="https://podminky.urs.cz/item/CS_URS_2025_01/132112131"/>
    <hyperlink ref="F193" r:id="rId4" display="https://podminky.urs.cz/item/CS_URS_2025_01/132251102"/>
    <hyperlink ref="F203" r:id="rId5" display="https://podminky.urs.cz/item/CS_URS_2025_01/132151102"/>
    <hyperlink ref="F213" r:id="rId6" display="https://podminky.urs.cz/item/CS_URS_2025_01/132212131"/>
    <hyperlink ref="F224" r:id="rId7" display="https://podminky.urs.cz/item/CS_URS_2025_01/162251102"/>
    <hyperlink ref="F233" r:id="rId8" display="https://podminky.urs.cz/item/CS_URS_2025_01/162751117"/>
    <hyperlink ref="F239" r:id="rId9" display="https://podminky.urs.cz/item/CS_URS_2025_01/162751119"/>
    <hyperlink ref="F242" r:id="rId10" display="https://podminky.urs.cz/item/CS_URS_2025_01/162211311"/>
    <hyperlink ref="F258" r:id="rId11" display="https://podminky.urs.cz/item/CS_URS_2025_01/162211319"/>
    <hyperlink ref="F260" r:id="rId12" display="https://podminky.urs.cz/item/CS_URS_2025_01/167151101"/>
    <hyperlink ref="F266" r:id="rId13" display="https://podminky.urs.cz/item/CS_URS_2025_01/171201231"/>
    <hyperlink ref="F271" r:id="rId14" display="https://podminky.urs.cz/item/CS_URS_2025_01/171251201"/>
    <hyperlink ref="F291" r:id="rId15" display="https://podminky.urs.cz/item/CS_URS_2025_01/174111101"/>
    <hyperlink ref="F302" r:id="rId16" display="https://podminky.urs.cz/item/CS_URS_2025_01/175151201"/>
    <hyperlink ref="F312" r:id="rId17" display="https://podminky.urs.cz/item/CS_URS_2025_01/184911211"/>
    <hyperlink ref="F324" r:id="rId18" display="https://podminky.urs.cz/item/CS_URS_2025_01/310271055"/>
    <hyperlink ref="F330" r:id="rId19" display="https://podminky.urs.cz/item/CS_URS_2025_01/349231821"/>
    <hyperlink ref="F337" r:id="rId20" display="https://podminky.urs.cz/item/CS_URS_2025_01/389381001"/>
    <hyperlink ref="F346" r:id="rId21" display="https://podminky.urs.cz/item/CS_URS_2025_01/564251011"/>
    <hyperlink ref="F354" r:id="rId22" display="https://podminky.urs.cz/item/CS_URS_2025_01/596841122"/>
    <hyperlink ref="F386" r:id="rId23" display="https://podminky.urs.cz/item/CS_URS_2025_01/621142001"/>
    <hyperlink ref="F396" r:id="rId24" display="https://podminky.urs.cz/item/CS_URS_2025_01/621151031"/>
    <hyperlink ref="F406" r:id="rId25" display="https://podminky.urs.cz/item/CS_URS_2025_01/621251105"/>
    <hyperlink ref="F416" r:id="rId26" display="https://podminky.urs.cz/item/CS_URS_2025_01/621531012"/>
    <hyperlink ref="F426" r:id="rId27" display="https://podminky.urs.cz/item/CS_URS_2025_01/622142001"/>
    <hyperlink ref="F456" r:id="rId28" display="https://podminky.urs.cz/item/CS_URS_2025_01/622151001"/>
    <hyperlink ref="F465" r:id="rId29" display="https://podminky.urs.cz/item/CS_URS_2025_01/621221041"/>
    <hyperlink ref="F476" r:id="rId30" display="https://podminky.urs.cz/item/CS_URS_2025_01/622151031"/>
    <hyperlink ref="F510" r:id="rId31" display="https://podminky.urs.cz/item/CS_URS_2025_01/622211011"/>
    <hyperlink ref="F519" r:id="rId32" display="https://podminky.urs.cz/item/CS_URS_2025_01/622221041"/>
    <hyperlink ref="F546" r:id="rId33" display="https://podminky.urs.cz/item/CS_URS_2025_01/622212001"/>
    <hyperlink ref="F561" r:id="rId34" display="https://podminky.urs.cz/item/CS_URS_2025_01/622531012"/>
    <hyperlink ref="F563" r:id="rId35" display="https://podminky.urs.cz/item/CS_URS_2025_01/622251105"/>
    <hyperlink ref="F568" r:id="rId36" display="https://podminky.urs.cz/item/CS_URS_2025_01/622251211"/>
    <hyperlink ref="F571" r:id="rId37" display="https://podminky.urs.cz/item/CS_URS_2025_01/622252002"/>
    <hyperlink ref="F605" r:id="rId38" display="https://podminky.urs.cz/item/CS_URS_2025_01/622335102"/>
    <hyperlink ref="F634" r:id="rId39" display="https://podminky.urs.cz/item/CS_URS_2025_01/622511112"/>
    <hyperlink ref="F643" r:id="rId40" display="https://podminky.urs.cz/item/CS_URS_2025_01/629991011"/>
    <hyperlink ref="F649" r:id="rId41" display="https://podminky.urs.cz/item/CS_URS_2025_01/629991012"/>
    <hyperlink ref="F663" r:id="rId42" display="https://podminky.urs.cz/item/CS_URS_2025_01/629995101"/>
    <hyperlink ref="F675" r:id="rId43" display="https://podminky.urs.cz/item/CS_URS_2025_01/631311134"/>
    <hyperlink ref="F683" r:id="rId44" display="https://podminky.urs.cz/item/CS_URS_2025_01/631351101"/>
    <hyperlink ref="F693" r:id="rId45" display="https://podminky.urs.cz/item/CS_URS_2025_01/631351102"/>
    <hyperlink ref="F695" r:id="rId46" display="https://podminky.urs.cz/item/CS_URS_2025_01/631361821"/>
    <hyperlink ref="F703" r:id="rId47" display="https://podminky.urs.cz/item/CS_URS_2025_01/632450134"/>
    <hyperlink ref="F717" r:id="rId48" display="https://podminky.urs.cz/item/CS_URS_2025_01/634112113"/>
    <hyperlink ref="F727" r:id="rId49" display="https://podminky.urs.cz/item/CS_URS_2025_01/634911152"/>
    <hyperlink ref="F737" r:id="rId50" display="https://podminky.urs.cz/item/CS_URS_2025_01/916331112"/>
    <hyperlink ref="F748" r:id="rId51" display="https://podminky.urs.cz/item/CS_URS_2025_01/941111122"/>
    <hyperlink ref="F758" r:id="rId52" display="https://podminky.urs.cz/item/CS_URS_2025_01/941111222"/>
    <hyperlink ref="F771" r:id="rId53" display="https://podminky.urs.cz/item/CS_URS_2025_01/941111822"/>
    <hyperlink ref="F773" r:id="rId54" display="https://podminky.urs.cz/item/CS_URS_2025_01/942321112"/>
    <hyperlink ref="F783" r:id="rId55" display="https://podminky.urs.cz/item/CS_URS_2025_01/942321211"/>
    <hyperlink ref="F794" r:id="rId56" display="https://podminky.urs.cz/item/CS_URS_2025_01/942321811"/>
    <hyperlink ref="F796" r:id="rId57" display="https://podminky.urs.cz/item/CS_URS_2025_01/946321111"/>
    <hyperlink ref="F806" r:id="rId58" display="https://podminky.urs.cz/item/CS_URS_2025_01/946321211"/>
    <hyperlink ref="F817" r:id="rId59" display="https://podminky.urs.cz/item/CS_URS_2025_01/946321811"/>
    <hyperlink ref="F819" r:id="rId60" display="https://podminky.urs.cz/item/CS_URS_2025_01/944511111"/>
    <hyperlink ref="F829" r:id="rId61" display="https://podminky.urs.cz/item/CS_URS_2025_01/944511211"/>
    <hyperlink ref="F842" r:id="rId62" display="https://podminky.urs.cz/item/CS_URS_2025_01/944511811"/>
    <hyperlink ref="F844" r:id="rId63" display="https://podminky.urs.cz/item/CS_URS_2025_01/949101111"/>
    <hyperlink ref="F855" r:id="rId64" display="https://podminky.urs.cz/item/CS_URS_2025_01/941111322"/>
    <hyperlink ref="F858" r:id="rId65" display="https://podminky.urs.cz/item/CS_URS_2025_01/944711113"/>
    <hyperlink ref="F864" r:id="rId66" display="https://podminky.urs.cz/item/CS_URS_2025_01/944711213"/>
    <hyperlink ref="F871" r:id="rId67" display="https://podminky.urs.cz/item/CS_URS_2025_01/944711813"/>
    <hyperlink ref="F873" r:id="rId68" display="https://podminky.urs.cz/item/CS_URS_2025_01/993111111"/>
    <hyperlink ref="F876" r:id="rId69" display="https://podminky.urs.cz/item/CS_URS_2025_01/993111119"/>
    <hyperlink ref="F882" r:id="rId70" display="https://podminky.urs.cz/item/CS_URS_2025_01/952901103"/>
    <hyperlink ref="F902" r:id="rId71" display="https://podminky.urs.cz/item/CS_URS_2025_01/965042141"/>
    <hyperlink ref="F910" r:id="rId72" display="https://podminky.urs.cz/item/CS_URS_2025_01/965043341"/>
    <hyperlink ref="F921" r:id="rId73" display="https://podminky.urs.cz/item/CS_URS_2025_01/973032864"/>
    <hyperlink ref="F928" r:id="rId74" display="https://podminky.urs.cz/item/CS_URS_2025_01/978011141"/>
    <hyperlink ref="F939" r:id="rId75" display="https://podminky.urs.cz/item/CS_URS_2025_01/978036131"/>
    <hyperlink ref="F960" r:id="rId76" display="https://podminky.urs.cz/item/CS_URS_2025_01/978036121"/>
    <hyperlink ref="F974" r:id="rId77" display="https://podminky.urs.cz/item/CS_URS_2025_01/978071621"/>
    <hyperlink ref="F1001" r:id="rId78" display="https://podminky.urs.cz/item/CS_URS_2025_01/985131111"/>
    <hyperlink ref="F1021" r:id="rId79" display="https://podminky.urs.cz/item/CS_URS_2025_01/985131311"/>
    <hyperlink ref="F1034" r:id="rId80" display="https://podminky.urs.cz/item/CS_URS_2025_01/997013114"/>
    <hyperlink ref="F1036" r:id="rId81" display="https://podminky.urs.cz/item/CS_URS_2025_01/997013501"/>
    <hyperlink ref="F1038" r:id="rId82" display="https://podminky.urs.cz/item/CS_URS_2025_01/997013509"/>
    <hyperlink ref="F1041" r:id="rId83" display="https://podminky.urs.cz/item/CS_URS_2025_01/997013811"/>
    <hyperlink ref="F1044" r:id="rId84" display="https://podminky.urs.cz/item/CS_URS_2025_01/997013813"/>
    <hyperlink ref="F1047" r:id="rId85" display="https://podminky.urs.cz/item/CS_URS_2025_01/997013814"/>
    <hyperlink ref="F1050" r:id="rId86" display="https://podminky.urs.cz/item/CS_URS_2025_01/997013871"/>
    <hyperlink ref="F1054" r:id="rId87" display="https://podminky.urs.cz/item/CS_URS_2025_01/998011003"/>
    <hyperlink ref="F1058" r:id="rId88" display="https://podminky.urs.cz/item/CS_URS_2025_01/711112012"/>
    <hyperlink ref="F1070" r:id="rId89" display="https://podminky.urs.cz/item/CS_URS_2025_01/711161274"/>
    <hyperlink ref="F1081" r:id="rId90" display="https://podminky.urs.cz/item/CS_URS_2025_01/711191001"/>
    <hyperlink ref="F1093" r:id="rId91" display="https://podminky.urs.cz/item/CS_URS_2025_01/711413121"/>
    <hyperlink ref="F1103" r:id="rId92" display="https://podminky.urs.cz/item/CS_URS_2025_01/711491176"/>
    <hyperlink ref="F1114" r:id="rId93" display="https://podminky.urs.cz/item/CS_URS_2025_01/711491272"/>
    <hyperlink ref="F1125" r:id="rId94" display="https://podminky.urs.cz/item/CS_URS_2025_01/998711103"/>
    <hyperlink ref="F1137" r:id="rId95" display="https://podminky.urs.cz/item/CS_URS_2025_01/998712103"/>
    <hyperlink ref="F1140" r:id="rId96" display="https://podminky.urs.cz/item/CS_URS_2025_01/713131141"/>
    <hyperlink ref="F1161" r:id="rId97" display="https://podminky.urs.cz/item/CS_URS_2025_01/713131243"/>
    <hyperlink ref="F1172" r:id="rId98" display="https://podminky.urs.cz/item/CS_URS_2025_01/998713103"/>
    <hyperlink ref="F1175" r:id="rId99" display="https://podminky.urs.cz/item/CS_URS_2025_01/721241102"/>
    <hyperlink ref="F1183" r:id="rId100" display="https://podminky.urs.cz/item/CS_URS_2025_01/998721103"/>
    <hyperlink ref="F1205" r:id="rId101" display="https://podminky.urs.cz/item/CS_URS_2025_01/751398025"/>
    <hyperlink ref="F1213" r:id="rId102" display="https://podminky.urs.cz/item/CS_URS_2025_01/762361312"/>
    <hyperlink ref="F1220" r:id="rId103" display="https://podminky.urs.cz/item/CS_URS_2025_01/998762103"/>
    <hyperlink ref="F1223" r:id="rId104" display="https://podminky.urs.cz/item/CS_URS_2025_01/764002801"/>
    <hyperlink ref="F1230" r:id="rId105" display="https://podminky.urs.cz/item/CS_URS_2025_01/764002841"/>
    <hyperlink ref="F1237" r:id="rId106" display="https://podminky.urs.cz/item/CS_URS_2025_01/764002851"/>
    <hyperlink ref="F1248" r:id="rId107" display="https://podminky.urs.cz/item/CS_URS_2025_01/764002861"/>
    <hyperlink ref="F1254" r:id="rId108" display="https://podminky.urs.cz/item/CS_URS_2025_01/764002871"/>
    <hyperlink ref="F1262" r:id="rId109" display="https://podminky.urs.cz/item/CS_URS_2025_01/764004801"/>
    <hyperlink ref="F1270" r:id="rId110" display="https://podminky.urs.cz/item/CS_URS_2025_01/764004841"/>
    <hyperlink ref="F1276" r:id="rId111" display="https://podminky.urs.cz/item/CS_URS_2025_01/764004861"/>
    <hyperlink ref="F1282" r:id="rId112" display="https://podminky.urs.cz/item/CS_URS_2025_01/764242302"/>
    <hyperlink ref="F1289" r:id="rId113" display="https://podminky.urs.cz/item/CS_URS_2025_01/764242333"/>
    <hyperlink ref="F1298" r:id="rId114" display="https://podminky.urs.cz/item/CS_URS_2025_01/764244307"/>
    <hyperlink ref="F1305" r:id="rId115" display="https://podminky.urs.cz/item/CS_URS_2025_01/764246342"/>
    <hyperlink ref="F1314" r:id="rId116" display="https://podminky.urs.cz/item/CS_URS_2025_01/764341313"/>
    <hyperlink ref="F1322" r:id="rId117" display="https://podminky.urs.cz/item/CS_URS_2025_01/764541304"/>
    <hyperlink ref="F1330" r:id="rId118" display="https://podminky.urs.cz/item/CS_URS_2025_01/764541341"/>
    <hyperlink ref="F1336" r:id="rId119" display="https://podminky.urs.cz/item/CS_URS_2025_01/764548323"/>
    <hyperlink ref="F1344" r:id="rId120" display="https://podminky.urs.cz/item/CS_URS_2025_01/998764103"/>
    <hyperlink ref="F1361" r:id="rId121" display="https://podminky.urs.cz/item/CS_URS_2023_02/766441821"/>
    <hyperlink ref="F1372" r:id="rId122" display="https://podminky.urs.cz/item/CS_URS_2023_02/766441823"/>
    <hyperlink ref="F1381" r:id="rId123" display="https://podminky.urs.cz/item/CS_URS_2025_01/766622833"/>
    <hyperlink ref="F1393" r:id="rId124" display="https://podminky.urs.cz/item/CS_URS_2025_01/766622861"/>
    <hyperlink ref="F1405" r:id="rId125" display="https://podminky.urs.cz/item/CS_URS_2025_01/766622862"/>
    <hyperlink ref="F1417" r:id="rId126" display="https://podminky.urs.cz/item/CS_URS_2025_01/766681822"/>
    <hyperlink ref="F1427" r:id="rId127" display="https://podminky.urs.cz/item/CS_URS_2025_01/766691924"/>
    <hyperlink ref="F1435" r:id="rId128" display="https://podminky.urs.cz/item/CS_URS_2025_01/766694116"/>
    <hyperlink ref="F1446" r:id="rId129" display="https://podminky.urs.cz/item/CS_URS_2025_01/998766203"/>
    <hyperlink ref="F1470" r:id="rId130" display="https://podminky.urs.cz/item/CS_URS_2025_01/767114825"/>
    <hyperlink ref="F1492" r:id="rId131" display="https://podminky.urs.cz/item/CS_URS_2025_01/767531811"/>
    <hyperlink ref="F1503" r:id="rId132" display="https://podminky.urs.cz/item/CS_URS_2025_01/767810811"/>
    <hyperlink ref="F1534" r:id="rId133" display="https://podminky.urs.cz/item/CS_URS_2025_01/767996701"/>
    <hyperlink ref="F1541" r:id="rId134" display="https://podminky.urs.cz/item/CS_URS_2025_01/998767203"/>
    <hyperlink ref="F1558" r:id="rId135" display="https://podminky.urs.cz/item/CS_URS_2025_01/781492611"/>
    <hyperlink ref="F1571" r:id="rId136" display="https://podminky.urs.cz/item/CS_URS_2025_01/781492651"/>
    <hyperlink ref="F1584" r:id="rId137" display="https://podminky.urs.cz/item/CS_URS_2025_01/781731810"/>
    <hyperlink ref="F1596" r:id="rId138" display="https://podminky.urs.cz/item/CS_URS_2025_01/781734112"/>
    <hyperlink ref="F1610" r:id="rId139" display="https://podminky.urs.cz/item/CS_URS_2025_01/781739191"/>
    <hyperlink ref="F1612" r:id="rId140" display="https://podminky.urs.cz/item/CS_URS_2025_01/998781103"/>
    <hyperlink ref="F1615" r:id="rId141" display="https://podminky.urs.cz/item/CS_URS_2025_01/783201403"/>
    <hyperlink ref="F1626" r:id="rId142" display="https://podminky.urs.cz/item/CS_URS_2025_01/783206801"/>
    <hyperlink ref="F1637" r:id="rId143" display="https://podminky.urs.cz/item/CS_URS_2025_01/783264101"/>
    <hyperlink ref="F1648" r:id="rId144" display="https://podminky.urs.cz/item/CS_URS_2025_01/783267101"/>
    <hyperlink ref="F1650" r:id="rId145" display="https://podminky.urs.cz/item/CS_URS_2025_01/783301311"/>
    <hyperlink ref="F1659" r:id="rId146" display="https://podminky.urs.cz/item/CS_URS_2025_01/783306805"/>
    <hyperlink ref="F1668" r:id="rId147" display="https://podminky.urs.cz/item/CS_URS_2025_01/783344101"/>
    <hyperlink ref="F1677" r:id="rId148" display="https://podminky.urs.cz/item/CS_URS_2025_01/783317101"/>
    <hyperlink ref="F1679" r:id="rId149" display="https://podminky.urs.cz/item/CS_URS_2025_01/783342101"/>
    <hyperlink ref="F1691" r:id="rId150" display="https://podminky.urs.cz/item/CS_URS_2025_01/783823101"/>
    <hyperlink ref="F1711" r:id="rId151" display="https://podminky.urs.cz/item/CS_URS_2025_01/783823151"/>
    <hyperlink ref="F1721" r:id="rId152" display="https://podminky.urs.cz/item/CS_URS_2025_01/783826655"/>
    <hyperlink ref="F1730" r:id="rId153" display="https://podminky.urs.cz/item/CS_URS_2025_01/783826675"/>
    <hyperlink ref="F1739" r:id="rId154" display="https://podminky.urs.cz/item/CS_URS_2025_01/783903170"/>
    <hyperlink ref="F1753" r:id="rId155" display="https://podminky.urs.cz/item/CS_URS_2025_01/783907150"/>
    <hyperlink ref="F1772" r:id="rId156" display="https://podminky.urs.cz/item/CS_URS_2025_01/783908120"/>
    <hyperlink ref="F1832" r:id="rId157" display="https://podminky.urs.cz/item/CS_URS_2025_01/4604811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89</v>
      </c>
      <c r="L4" s="21"/>
      <c r="M4" s="140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Zateplení bytového domu Turnov, Žižkova 2032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1625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15. 1. 2024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ROUND((SUM(BE124:BE299)),  2)</f>
        <v>0</v>
      </c>
      <c r="G33" s="39"/>
      <c r="H33" s="39"/>
      <c r="I33" s="156">
        <v>0.12</v>
      </c>
      <c r="J33" s="155">
        <f>ROUND(((SUM(BE124:BE299))*I33),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ROUND((SUM(BF124:BF299)),  2)</f>
        <v>0</v>
      </c>
      <c r="G34" s="39"/>
      <c r="H34" s="39"/>
      <c r="I34" s="156">
        <v>0.12</v>
      </c>
      <c r="J34" s="155">
        <f>ROUND(((SUM(BF124:BF299))*I34),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ROUND((SUM(BG124:BG299)),  2)</f>
        <v>0</v>
      </c>
      <c r="G35" s="39"/>
      <c r="H35" s="39"/>
      <c r="I35" s="156">
        <v>0.12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ROUND((SUM(BH124:BH299)),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ROUND((SUM(BI124:BI299)),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Zateplení bytového domu Turnov, Žižkova 2032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Turnov</v>
      </c>
      <c r="G89" s="41"/>
      <c r="H89" s="41"/>
      <c r="I89" s="33" t="s">
        <v>21</v>
      </c>
      <c r="J89" s="80" t="str">
        <f>IF(J12="","",J12)</f>
        <v>15. 1. 2024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Město Turnov, Antonína Dvořáka 335; 511 01 Turnov</v>
      </c>
      <c r="G91" s="41"/>
      <c r="H91" s="41"/>
      <c r="I91" s="33" t="s">
        <v>29</v>
      </c>
      <c r="J91" s="37" t="str">
        <f>E21</f>
        <v>Jan Hošek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Bc. Čermák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93</v>
      </c>
      <c r="D94" s="177"/>
      <c r="E94" s="177"/>
      <c r="F94" s="177"/>
      <c r="G94" s="177"/>
      <c r="H94" s="177"/>
      <c r="I94" s="177"/>
      <c r="J94" s="178" t="s">
        <v>94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95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96</v>
      </c>
    </row>
    <row r="97" s="9" customFormat="1" ht="24.96" customHeight="1">
      <c r="A97" s="9"/>
      <c r="B97" s="180"/>
      <c r="C97" s="181"/>
      <c r="D97" s="182" t="s">
        <v>1625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1626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1627</v>
      </c>
      <c r="E99" s="189"/>
      <c r="F99" s="189"/>
      <c r="G99" s="189"/>
      <c r="H99" s="189"/>
      <c r="I99" s="189"/>
      <c r="J99" s="190">
        <f>J165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1628</v>
      </c>
      <c r="E100" s="189"/>
      <c r="F100" s="189"/>
      <c r="G100" s="189"/>
      <c r="H100" s="189"/>
      <c r="I100" s="189"/>
      <c r="J100" s="190">
        <f>J171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1629</v>
      </c>
      <c r="E101" s="189"/>
      <c r="F101" s="189"/>
      <c r="G101" s="189"/>
      <c r="H101" s="189"/>
      <c r="I101" s="189"/>
      <c r="J101" s="190">
        <f>J210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1630</v>
      </c>
      <c r="E102" s="189"/>
      <c r="F102" s="189"/>
      <c r="G102" s="189"/>
      <c r="H102" s="189"/>
      <c r="I102" s="189"/>
      <c r="J102" s="190">
        <f>J250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1631</v>
      </c>
      <c r="E103" s="189"/>
      <c r="F103" s="189"/>
      <c r="G103" s="189"/>
      <c r="H103" s="189"/>
      <c r="I103" s="189"/>
      <c r="J103" s="190">
        <f>J261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1632</v>
      </c>
      <c r="E104" s="189"/>
      <c r="F104" s="189"/>
      <c r="G104" s="189"/>
      <c r="H104" s="189"/>
      <c r="I104" s="189"/>
      <c r="J104" s="190">
        <f>J269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141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15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Zateplení bytového domu Turnov, Žižkova 2032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90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VRN - Vedlejší rozpočtové náklady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19</v>
      </c>
      <c r="D118" s="41"/>
      <c r="E118" s="41"/>
      <c r="F118" s="28" t="str">
        <f>F12</f>
        <v>Turnov</v>
      </c>
      <c r="G118" s="41"/>
      <c r="H118" s="41"/>
      <c r="I118" s="33" t="s">
        <v>21</v>
      </c>
      <c r="J118" s="80" t="str">
        <f>IF(J12="","",J12)</f>
        <v>15. 1. 2024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23</v>
      </c>
      <c r="D120" s="41"/>
      <c r="E120" s="41"/>
      <c r="F120" s="28" t="str">
        <f>E15</f>
        <v>Město Turnov, Antonína Dvořáka 335; 511 01 Turnov</v>
      </c>
      <c r="G120" s="41"/>
      <c r="H120" s="41"/>
      <c r="I120" s="33" t="s">
        <v>29</v>
      </c>
      <c r="J120" s="37" t="str">
        <f>E21</f>
        <v>Jan Hošek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IF(E18="","",E18)</f>
        <v>Vyplň údaj</v>
      </c>
      <c r="G121" s="41"/>
      <c r="H121" s="41"/>
      <c r="I121" s="33" t="s">
        <v>32</v>
      </c>
      <c r="J121" s="37" t="str">
        <f>E24</f>
        <v>Bc. Čermák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142</v>
      </c>
      <c r="D123" s="195" t="s">
        <v>60</v>
      </c>
      <c r="E123" s="195" t="s">
        <v>56</v>
      </c>
      <c r="F123" s="195" t="s">
        <v>57</v>
      </c>
      <c r="G123" s="195" t="s">
        <v>143</v>
      </c>
      <c r="H123" s="195" t="s">
        <v>144</v>
      </c>
      <c r="I123" s="195" t="s">
        <v>145</v>
      </c>
      <c r="J123" s="195" t="s">
        <v>94</v>
      </c>
      <c r="K123" s="196" t="s">
        <v>146</v>
      </c>
      <c r="L123" s="197"/>
      <c r="M123" s="101" t="s">
        <v>1</v>
      </c>
      <c r="N123" s="102" t="s">
        <v>39</v>
      </c>
      <c r="O123" s="102" t="s">
        <v>147</v>
      </c>
      <c r="P123" s="102" t="s">
        <v>148</v>
      </c>
      <c r="Q123" s="102" t="s">
        <v>149</v>
      </c>
      <c r="R123" s="102" t="s">
        <v>150</v>
      </c>
      <c r="S123" s="102" t="s">
        <v>151</v>
      </c>
      <c r="T123" s="103" t="s">
        <v>152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153</v>
      </c>
      <c r="D124" s="41"/>
      <c r="E124" s="41"/>
      <c r="F124" s="41"/>
      <c r="G124" s="41"/>
      <c r="H124" s="41"/>
      <c r="I124" s="41"/>
      <c r="J124" s="198">
        <f>BK124</f>
        <v>0</v>
      </c>
      <c r="K124" s="41"/>
      <c r="L124" s="45"/>
      <c r="M124" s="104"/>
      <c r="N124" s="199"/>
      <c r="O124" s="105"/>
      <c r="P124" s="200">
        <f>P125</f>
        <v>0</v>
      </c>
      <c r="Q124" s="105"/>
      <c r="R124" s="200">
        <f>R125</f>
        <v>0</v>
      </c>
      <c r="S124" s="105"/>
      <c r="T124" s="201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74</v>
      </c>
      <c r="AU124" s="18" t="s">
        <v>96</v>
      </c>
      <c r="BK124" s="202">
        <f>BK125</f>
        <v>0</v>
      </c>
    </row>
    <row r="125" s="12" customFormat="1" ht="25.92" customHeight="1">
      <c r="A125" s="12"/>
      <c r="B125" s="203"/>
      <c r="C125" s="204"/>
      <c r="D125" s="205" t="s">
        <v>74</v>
      </c>
      <c r="E125" s="206" t="s">
        <v>86</v>
      </c>
      <c r="F125" s="206" t="s">
        <v>87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P126+P165+P171+P210+P250+P261+P269</f>
        <v>0</v>
      </c>
      <c r="Q125" s="211"/>
      <c r="R125" s="212">
        <f>R126+R165+R171+R210+R250+R261+R269</f>
        <v>0</v>
      </c>
      <c r="S125" s="211"/>
      <c r="T125" s="213">
        <f>T126+T165+T171+T210+T250+T261+T269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197</v>
      </c>
      <c r="AT125" s="215" t="s">
        <v>74</v>
      </c>
      <c r="AU125" s="215" t="s">
        <v>75</v>
      </c>
      <c r="AY125" s="214" t="s">
        <v>156</v>
      </c>
      <c r="BK125" s="216">
        <f>BK126+BK165+BK171+BK210+BK250+BK261+BK269</f>
        <v>0</v>
      </c>
    </row>
    <row r="126" s="12" customFormat="1" ht="22.8" customHeight="1">
      <c r="A126" s="12"/>
      <c r="B126" s="203"/>
      <c r="C126" s="204"/>
      <c r="D126" s="205" t="s">
        <v>74</v>
      </c>
      <c r="E126" s="217" t="s">
        <v>1633</v>
      </c>
      <c r="F126" s="217" t="s">
        <v>1634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SUM(P127:P164)</f>
        <v>0</v>
      </c>
      <c r="Q126" s="211"/>
      <c r="R126" s="212">
        <f>SUM(R127:R164)</f>
        <v>0</v>
      </c>
      <c r="S126" s="211"/>
      <c r="T126" s="213">
        <f>SUM(T127:T164)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197</v>
      </c>
      <c r="AT126" s="215" t="s">
        <v>74</v>
      </c>
      <c r="AU126" s="215" t="s">
        <v>83</v>
      </c>
      <c r="AY126" s="214" t="s">
        <v>156</v>
      </c>
      <c r="BK126" s="216">
        <f>SUM(BK127:BK164)</f>
        <v>0</v>
      </c>
    </row>
    <row r="127" s="2" customFormat="1" ht="26.4" customHeight="1">
      <c r="A127" s="39"/>
      <c r="B127" s="40"/>
      <c r="C127" s="219" t="s">
        <v>83</v>
      </c>
      <c r="D127" s="219" t="s">
        <v>160</v>
      </c>
      <c r="E127" s="220" t="s">
        <v>1635</v>
      </c>
      <c r="F127" s="221" t="s">
        <v>1636</v>
      </c>
      <c r="G127" s="222" t="s">
        <v>1588</v>
      </c>
      <c r="H127" s="223">
        <v>1</v>
      </c>
      <c r="I127" s="224"/>
      <c r="J127" s="225">
        <f>ROUND(I127*H127,2)</f>
        <v>0</v>
      </c>
      <c r="K127" s="221" t="s">
        <v>164</v>
      </c>
      <c r="L127" s="45"/>
      <c r="M127" s="226" t="s">
        <v>1</v>
      </c>
      <c r="N127" s="227" t="s">
        <v>40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1637</v>
      </c>
      <c r="AT127" s="230" t="s">
        <v>160</v>
      </c>
      <c r="AU127" s="230" t="s">
        <v>85</v>
      </c>
      <c r="AY127" s="18" t="s">
        <v>156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83</v>
      </c>
      <c r="BK127" s="231">
        <f>ROUND(I127*H127,2)</f>
        <v>0</v>
      </c>
      <c r="BL127" s="18" t="s">
        <v>1637</v>
      </c>
      <c r="BM127" s="230" t="s">
        <v>1638</v>
      </c>
    </row>
    <row r="128" s="2" customFormat="1">
      <c r="A128" s="39"/>
      <c r="B128" s="40"/>
      <c r="C128" s="41"/>
      <c r="D128" s="232" t="s">
        <v>168</v>
      </c>
      <c r="E128" s="41"/>
      <c r="F128" s="233" t="s">
        <v>1639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168</v>
      </c>
      <c r="AU128" s="18" t="s">
        <v>85</v>
      </c>
    </row>
    <row r="129" s="13" customFormat="1">
      <c r="A129" s="13"/>
      <c r="B129" s="237"/>
      <c r="C129" s="238"/>
      <c r="D129" s="239" t="s">
        <v>170</v>
      </c>
      <c r="E129" s="240" t="s">
        <v>1</v>
      </c>
      <c r="F129" s="241" t="s">
        <v>1640</v>
      </c>
      <c r="G129" s="238"/>
      <c r="H129" s="240" t="s">
        <v>1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170</v>
      </c>
      <c r="AU129" s="247" t="s">
        <v>85</v>
      </c>
      <c r="AV129" s="13" t="s">
        <v>83</v>
      </c>
      <c r="AW129" s="13" t="s">
        <v>31</v>
      </c>
      <c r="AX129" s="13" t="s">
        <v>75</v>
      </c>
      <c r="AY129" s="247" t="s">
        <v>156</v>
      </c>
    </row>
    <row r="130" s="13" customFormat="1">
      <c r="A130" s="13"/>
      <c r="B130" s="237"/>
      <c r="C130" s="238"/>
      <c r="D130" s="239" t="s">
        <v>170</v>
      </c>
      <c r="E130" s="240" t="s">
        <v>1</v>
      </c>
      <c r="F130" s="241" t="s">
        <v>1641</v>
      </c>
      <c r="G130" s="238"/>
      <c r="H130" s="240" t="s">
        <v>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170</v>
      </c>
      <c r="AU130" s="247" t="s">
        <v>85</v>
      </c>
      <c r="AV130" s="13" t="s">
        <v>83</v>
      </c>
      <c r="AW130" s="13" t="s">
        <v>31</v>
      </c>
      <c r="AX130" s="13" t="s">
        <v>75</v>
      </c>
      <c r="AY130" s="247" t="s">
        <v>156</v>
      </c>
    </row>
    <row r="131" s="13" customFormat="1">
      <c r="A131" s="13"/>
      <c r="B131" s="237"/>
      <c r="C131" s="238"/>
      <c r="D131" s="239" t="s">
        <v>170</v>
      </c>
      <c r="E131" s="240" t="s">
        <v>1</v>
      </c>
      <c r="F131" s="241" t="s">
        <v>1642</v>
      </c>
      <c r="G131" s="238"/>
      <c r="H131" s="240" t="s">
        <v>1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170</v>
      </c>
      <c r="AU131" s="247" t="s">
        <v>85</v>
      </c>
      <c r="AV131" s="13" t="s">
        <v>83</v>
      </c>
      <c r="AW131" s="13" t="s">
        <v>31</v>
      </c>
      <c r="AX131" s="13" t="s">
        <v>75</v>
      </c>
      <c r="AY131" s="247" t="s">
        <v>156</v>
      </c>
    </row>
    <row r="132" s="13" customFormat="1">
      <c r="A132" s="13"/>
      <c r="B132" s="237"/>
      <c r="C132" s="238"/>
      <c r="D132" s="239" t="s">
        <v>170</v>
      </c>
      <c r="E132" s="240" t="s">
        <v>1</v>
      </c>
      <c r="F132" s="241" t="s">
        <v>1643</v>
      </c>
      <c r="G132" s="238"/>
      <c r="H132" s="240" t="s">
        <v>1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170</v>
      </c>
      <c r="AU132" s="247" t="s">
        <v>85</v>
      </c>
      <c r="AV132" s="13" t="s">
        <v>83</v>
      </c>
      <c r="AW132" s="13" t="s">
        <v>31</v>
      </c>
      <c r="AX132" s="13" t="s">
        <v>75</v>
      </c>
      <c r="AY132" s="247" t="s">
        <v>156</v>
      </c>
    </row>
    <row r="133" s="13" customFormat="1">
      <c r="A133" s="13"/>
      <c r="B133" s="237"/>
      <c r="C133" s="238"/>
      <c r="D133" s="239" t="s">
        <v>170</v>
      </c>
      <c r="E133" s="240" t="s">
        <v>1</v>
      </c>
      <c r="F133" s="241" t="s">
        <v>1644</v>
      </c>
      <c r="G133" s="238"/>
      <c r="H133" s="240" t="s">
        <v>1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170</v>
      </c>
      <c r="AU133" s="247" t="s">
        <v>85</v>
      </c>
      <c r="AV133" s="13" t="s">
        <v>83</v>
      </c>
      <c r="AW133" s="13" t="s">
        <v>31</v>
      </c>
      <c r="AX133" s="13" t="s">
        <v>75</v>
      </c>
      <c r="AY133" s="247" t="s">
        <v>156</v>
      </c>
    </row>
    <row r="134" s="13" customFormat="1">
      <c r="A134" s="13"/>
      <c r="B134" s="237"/>
      <c r="C134" s="238"/>
      <c r="D134" s="239" t="s">
        <v>170</v>
      </c>
      <c r="E134" s="240" t="s">
        <v>1</v>
      </c>
      <c r="F134" s="241" t="s">
        <v>1645</v>
      </c>
      <c r="G134" s="238"/>
      <c r="H134" s="240" t="s">
        <v>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7" t="s">
        <v>170</v>
      </c>
      <c r="AU134" s="247" t="s">
        <v>85</v>
      </c>
      <c r="AV134" s="13" t="s">
        <v>83</v>
      </c>
      <c r="AW134" s="13" t="s">
        <v>31</v>
      </c>
      <c r="AX134" s="13" t="s">
        <v>75</v>
      </c>
      <c r="AY134" s="247" t="s">
        <v>156</v>
      </c>
    </row>
    <row r="135" s="13" customFormat="1">
      <c r="A135" s="13"/>
      <c r="B135" s="237"/>
      <c r="C135" s="238"/>
      <c r="D135" s="239" t="s">
        <v>170</v>
      </c>
      <c r="E135" s="240" t="s">
        <v>1</v>
      </c>
      <c r="F135" s="241" t="s">
        <v>1646</v>
      </c>
      <c r="G135" s="238"/>
      <c r="H135" s="240" t="s">
        <v>1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170</v>
      </c>
      <c r="AU135" s="247" t="s">
        <v>85</v>
      </c>
      <c r="AV135" s="13" t="s">
        <v>83</v>
      </c>
      <c r="AW135" s="13" t="s">
        <v>31</v>
      </c>
      <c r="AX135" s="13" t="s">
        <v>75</v>
      </c>
      <c r="AY135" s="247" t="s">
        <v>156</v>
      </c>
    </row>
    <row r="136" s="13" customFormat="1">
      <c r="A136" s="13"/>
      <c r="B136" s="237"/>
      <c r="C136" s="238"/>
      <c r="D136" s="239" t="s">
        <v>170</v>
      </c>
      <c r="E136" s="240" t="s">
        <v>1</v>
      </c>
      <c r="F136" s="241" t="s">
        <v>1647</v>
      </c>
      <c r="G136" s="238"/>
      <c r="H136" s="240" t="s">
        <v>1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170</v>
      </c>
      <c r="AU136" s="247" t="s">
        <v>85</v>
      </c>
      <c r="AV136" s="13" t="s">
        <v>83</v>
      </c>
      <c r="AW136" s="13" t="s">
        <v>31</v>
      </c>
      <c r="AX136" s="13" t="s">
        <v>75</v>
      </c>
      <c r="AY136" s="247" t="s">
        <v>156</v>
      </c>
    </row>
    <row r="137" s="14" customFormat="1">
      <c r="A137" s="14"/>
      <c r="B137" s="248"/>
      <c r="C137" s="249"/>
      <c r="D137" s="239" t="s">
        <v>170</v>
      </c>
      <c r="E137" s="250" t="s">
        <v>1</v>
      </c>
      <c r="F137" s="251" t="s">
        <v>83</v>
      </c>
      <c r="G137" s="249"/>
      <c r="H137" s="252">
        <v>1</v>
      </c>
      <c r="I137" s="253"/>
      <c r="J137" s="249"/>
      <c r="K137" s="249"/>
      <c r="L137" s="254"/>
      <c r="M137" s="255"/>
      <c r="N137" s="256"/>
      <c r="O137" s="256"/>
      <c r="P137" s="256"/>
      <c r="Q137" s="256"/>
      <c r="R137" s="256"/>
      <c r="S137" s="256"/>
      <c r="T137" s="25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8" t="s">
        <v>170</v>
      </c>
      <c r="AU137" s="258" t="s">
        <v>85</v>
      </c>
      <c r="AV137" s="14" t="s">
        <v>85</v>
      </c>
      <c r="AW137" s="14" t="s">
        <v>31</v>
      </c>
      <c r="AX137" s="14" t="s">
        <v>83</v>
      </c>
      <c r="AY137" s="258" t="s">
        <v>156</v>
      </c>
    </row>
    <row r="138" s="2" customFormat="1" ht="26.4" customHeight="1">
      <c r="A138" s="39"/>
      <c r="B138" s="40"/>
      <c r="C138" s="219" t="s">
        <v>85</v>
      </c>
      <c r="D138" s="219" t="s">
        <v>160</v>
      </c>
      <c r="E138" s="220" t="s">
        <v>1648</v>
      </c>
      <c r="F138" s="221" t="s">
        <v>1649</v>
      </c>
      <c r="G138" s="222" t="s">
        <v>1588</v>
      </c>
      <c r="H138" s="223">
        <v>1</v>
      </c>
      <c r="I138" s="224"/>
      <c r="J138" s="225">
        <f>ROUND(I138*H138,2)</f>
        <v>0</v>
      </c>
      <c r="K138" s="221" t="s">
        <v>164</v>
      </c>
      <c r="L138" s="45"/>
      <c r="M138" s="226" t="s">
        <v>1</v>
      </c>
      <c r="N138" s="227" t="s">
        <v>40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1637</v>
      </c>
      <c r="AT138" s="230" t="s">
        <v>160</v>
      </c>
      <c r="AU138" s="230" t="s">
        <v>85</v>
      </c>
      <c r="AY138" s="18" t="s">
        <v>156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83</v>
      </c>
      <c r="BK138" s="231">
        <f>ROUND(I138*H138,2)</f>
        <v>0</v>
      </c>
      <c r="BL138" s="18" t="s">
        <v>1637</v>
      </c>
      <c r="BM138" s="230" t="s">
        <v>1650</v>
      </c>
    </row>
    <row r="139" s="2" customFormat="1">
      <c r="A139" s="39"/>
      <c r="B139" s="40"/>
      <c r="C139" s="41"/>
      <c r="D139" s="232" t="s">
        <v>168</v>
      </c>
      <c r="E139" s="41"/>
      <c r="F139" s="233" t="s">
        <v>1651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168</v>
      </c>
      <c r="AU139" s="18" t="s">
        <v>85</v>
      </c>
    </row>
    <row r="140" s="13" customFormat="1">
      <c r="A140" s="13"/>
      <c r="B140" s="237"/>
      <c r="C140" s="238"/>
      <c r="D140" s="239" t="s">
        <v>170</v>
      </c>
      <c r="E140" s="240" t="s">
        <v>1</v>
      </c>
      <c r="F140" s="241" t="s">
        <v>1652</v>
      </c>
      <c r="G140" s="238"/>
      <c r="H140" s="240" t="s">
        <v>1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170</v>
      </c>
      <c r="AU140" s="247" t="s">
        <v>85</v>
      </c>
      <c r="AV140" s="13" t="s">
        <v>83</v>
      </c>
      <c r="AW140" s="13" t="s">
        <v>31</v>
      </c>
      <c r="AX140" s="13" t="s">
        <v>75</v>
      </c>
      <c r="AY140" s="247" t="s">
        <v>156</v>
      </c>
    </row>
    <row r="141" s="13" customFormat="1">
      <c r="A141" s="13"/>
      <c r="B141" s="237"/>
      <c r="C141" s="238"/>
      <c r="D141" s="239" t="s">
        <v>170</v>
      </c>
      <c r="E141" s="240" t="s">
        <v>1</v>
      </c>
      <c r="F141" s="241" t="s">
        <v>1653</v>
      </c>
      <c r="G141" s="238"/>
      <c r="H141" s="240" t="s">
        <v>1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170</v>
      </c>
      <c r="AU141" s="247" t="s">
        <v>85</v>
      </c>
      <c r="AV141" s="13" t="s">
        <v>83</v>
      </c>
      <c r="AW141" s="13" t="s">
        <v>31</v>
      </c>
      <c r="AX141" s="13" t="s">
        <v>75</v>
      </c>
      <c r="AY141" s="247" t="s">
        <v>156</v>
      </c>
    </row>
    <row r="142" s="13" customFormat="1">
      <c r="A142" s="13"/>
      <c r="B142" s="237"/>
      <c r="C142" s="238"/>
      <c r="D142" s="239" t="s">
        <v>170</v>
      </c>
      <c r="E142" s="240" t="s">
        <v>1</v>
      </c>
      <c r="F142" s="241" t="s">
        <v>1654</v>
      </c>
      <c r="G142" s="238"/>
      <c r="H142" s="240" t="s">
        <v>1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170</v>
      </c>
      <c r="AU142" s="247" t="s">
        <v>85</v>
      </c>
      <c r="AV142" s="13" t="s">
        <v>83</v>
      </c>
      <c r="AW142" s="13" t="s">
        <v>31</v>
      </c>
      <c r="AX142" s="13" t="s">
        <v>75</v>
      </c>
      <c r="AY142" s="247" t="s">
        <v>156</v>
      </c>
    </row>
    <row r="143" s="13" customFormat="1">
      <c r="A143" s="13"/>
      <c r="B143" s="237"/>
      <c r="C143" s="238"/>
      <c r="D143" s="239" t="s">
        <v>170</v>
      </c>
      <c r="E143" s="240" t="s">
        <v>1</v>
      </c>
      <c r="F143" s="241" t="s">
        <v>1655</v>
      </c>
      <c r="G143" s="238"/>
      <c r="H143" s="240" t="s">
        <v>1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170</v>
      </c>
      <c r="AU143" s="247" t="s">
        <v>85</v>
      </c>
      <c r="AV143" s="13" t="s">
        <v>83</v>
      </c>
      <c r="AW143" s="13" t="s">
        <v>31</v>
      </c>
      <c r="AX143" s="13" t="s">
        <v>75</v>
      </c>
      <c r="AY143" s="247" t="s">
        <v>156</v>
      </c>
    </row>
    <row r="144" s="13" customFormat="1">
      <c r="A144" s="13"/>
      <c r="B144" s="237"/>
      <c r="C144" s="238"/>
      <c r="D144" s="239" t="s">
        <v>170</v>
      </c>
      <c r="E144" s="240" t="s">
        <v>1</v>
      </c>
      <c r="F144" s="241" t="s">
        <v>173</v>
      </c>
      <c r="G144" s="238"/>
      <c r="H144" s="240" t="s">
        <v>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170</v>
      </c>
      <c r="AU144" s="247" t="s">
        <v>85</v>
      </c>
      <c r="AV144" s="13" t="s">
        <v>83</v>
      </c>
      <c r="AW144" s="13" t="s">
        <v>31</v>
      </c>
      <c r="AX144" s="13" t="s">
        <v>75</v>
      </c>
      <c r="AY144" s="247" t="s">
        <v>156</v>
      </c>
    </row>
    <row r="145" s="13" customFormat="1">
      <c r="A145" s="13"/>
      <c r="B145" s="237"/>
      <c r="C145" s="238"/>
      <c r="D145" s="239" t="s">
        <v>170</v>
      </c>
      <c r="E145" s="240" t="s">
        <v>1</v>
      </c>
      <c r="F145" s="241" t="s">
        <v>1647</v>
      </c>
      <c r="G145" s="238"/>
      <c r="H145" s="240" t="s">
        <v>1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170</v>
      </c>
      <c r="AU145" s="247" t="s">
        <v>85</v>
      </c>
      <c r="AV145" s="13" t="s">
        <v>83</v>
      </c>
      <c r="AW145" s="13" t="s">
        <v>31</v>
      </c>
      <c r="AX145" s="13" t="s">
        <v>75</v>
      </c>
      <c r="AY145" s="247" t="s">
        <v>156</v>
      </c>
    </row>
    <row r="146" s="13" customFormat="1">
      <c r="A146" s="13"/>
      <c r="B146" s="237"/>
      <c r="C146" s="238"/>
      <c r="D146" s="239" t="s">
        <v>170</v>
      </c>
      <c r="E146" s="240" t="s">
        <v>1</v>
      </c>
      <c r="F146" s="241" t="s">
        <v>173</v>
      </c>
      <c r="G146" s="238"/>
      <c r="H146" s="240" t="s">
        <v>1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170</v>
      </c>
      <c r="AU146" s="247" t="s">
        <v>85</v>
      </c>
      <c r="AV146" s="13" t="s">
        <v>83</v>
      </c>
      <c r="AW146" s="13" t="s">
        <v>31</v>
      </c>
      <c r="AX146" s="13" t="s">
        <v>75</v>
      </c>
      <c r="AY146" s="247" t="s">
        <v>156</v>
      </c>
    </row>
    <row r="147" s="13" customFormat="1">
      <c r="A147" s="13"/>
      <c r="B147" s="237"/>
      <c r="C147" s="238"/>
      <c r="D147" s="239" t="s">
        <v>170</v>
      </c>
      <c r="E147" s="240" t="s">
        <v>1</v>
      </c>
      <c r="F147" s="241" t="s">
        <v>1656</v>
      </c>
      <c r="G147" s="238"/>
      <c r="H147" s="240" t="s">
        <v>1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170</v>
      </c>
      <c r="AU147" s="247" t="s">
        <v>85</v>
      </c>
      <c r="AV147" s="13" t="s">
        <v>83</v>
      </c>
      <c r="AW147" s="13" t="s">
        <v>31</v>
      </c>
      <c r="AX147" s="13" t="s">
        <v>75</v>
      </c>
      <c r="AY147" s="247" t="s">
        <v>156</v>
      </c>
    </row>
    <row r="148" s="13" customFormat="1">
      <c r="A148" s="13"/>
      <c r="B148" s="237"/>
      <c r="C148" s="238"/>
      <c r="D148" s="239" t="s">
        <v>170</v>
      </c>
      <c r="E148" s="240" t="s">
        <v>1</v>
      </c>
      <c r="F148" s="241" t="s">
        <v>1657</v>
      </c>
      <c r="G148" s="238"/>
      <c r="H148" s="240" t="s">
        <v>1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170</v>
      </c>
      <c r="AU148" s="247" t="s">
        <v>85</v>
      </c>
      <c r="AV148" s="13" t="s">
        <v>83</v>
      </c>
      <c r="AW148" s="13" t="s">
        <v>31</v>
      </c>
      <c r="AX148" s="13" t="s">
        <v>75</v>
      </c>
      <c r="AY148" s="247" t="s">
        <v>156</v>
      </c>
    </row>
    <row r="149" s="13" customFormat="1">
      <c r="A149" s="13"/>
      <c r="B149" s="237"/>
      <c r="C149" s="238"/>
      <c r="D149" s="239" t="s">
        <v>170</v>
      </c>
      <c r="E149" s="240" t="s">
        <v>1</v>
      </c>
      <c r="F149" s="241" t="s">
        <v>1658</v>
      </c>
      <c r="G149" s="238"/>
      <c r="H149" s="240" t="s">
        <v>1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170</v>
      </c>
      <c r="AU149" s="247" t="s">
        <v>85</v>
      </c>
      <c r="AV149" s="13" t="s">
        <v>83</v>
      </c>
      <c r="AW149" s="13" t="s">
        <v>31</v>
      </c>
      <c r="AX149" s="13" t="s">
        <v>75</v>
      </c>
      <c r="AY149" s="247" t="s">
        <v>156</v>
      </c>
    </row>
    <row r="150" s="13" customFormat="1">
      <c r="A150" s="13"/>
      <c r="B150" s="237"/>
      <c r="C150" s="238"/>
      <c r="D150" s="239" t="s">
        <v>170</v>
      </c>
      <c r="E150" s="240" t="s">
        <v>1</v>
      </c>
      <c r="F150" s="241" t="s">
        <v>1659</v>
      </c>
      <c r="G150" s="238"/>
      <c r="H150" s="240" t="s">
        <v>1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170</v>
      </c>
      <c r="AU150" s="247" t="s">
        <v>85</v>
      </c>
      <c r="AV150" s="13" t="s">
        <v>83</v>
      </c>
      <c r="AW150" s="13" t="s">
        <v>31</v>
      </c>
      <c r="AX150" s="13" t="s">
        <v>75</v>
      </c>
      <c r="AY150" s="247" t="s">
        <v>156</v>
      </c>
    </row>
    <row r="151" s="13" customFormat="1">
      <c r="A151" s="13"/>
      <c r="B151" s="237"/>
      <c r="C151" s="238"/>
      <c r="D151" s="239" t="s">
        <v>170</v>
      </c>
      <c r="E151" s="240" t="s">
        <v>1</v>
      </c>
      <c r="F151" s="241" t="s">
        <v>1660</v>
      </c>
      <c r="G151" s="238"/>
      <c r="H151" s="240" t="s">
        <v>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170</v>
      </c>
      <c r="AU151" s="247" t="s">
        <v>85</v>
      </c>
      <c r="AV151" s="13" t="s">
        <v>83</v>
      </c>
      <c r="AW151" s="13" t="s">
        <v>31</v>
      </c>
      <c r="AX151" s="13" t="s">
        <v>75</v>
      </c>
      <c r="AY151" s="247" t="s">
        <v>156</v>
      </c>
    </row>
    <row r="152" s="13" customFormat="1">
      <c r="A152" s="13"/>
      <c r="B152" s="237"/>
      <c r="C152" s="238"/>
      <c r="D152" s="239" t="s">
        <v>170</v>
      </c>
      <c r="E152" s="240" t="s">
        <v>1</v>
      </c>
      <c r="F152" s="241" t="s">
        <v>1661</v>
      </c>
      <c r="G152" s="238"/>
      <c r="H152" s="240" t="s">
        <v>1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170</v>
      </c>
      <c r="AU152" s="247" t="s">
        <v>85</v>
      </c>
      <c r="AV152" s="13" t="s">
        <v>83</v>
      </c>
      <c r="AW152" s="13" t="s">
        <v>31</v>
      </c>
      <c r="AX152" s="13" t="s">
        <v>75</v>
      </c>
      <c r="AY152" s="247" t="s">
        <v>156</v>
      </c>
    </row>
    <row r="153" s="14" customFormat="1">
      <c r="A153" s="14"/>
      <c r="B153" s="248"/>
      <c r="C153" s="249"/>
      <c r="D153" s="239" t="s">
        <v>170</v>
      </c>
      <c r="E153" s="250" t="s">
        <v>1</v>
      </c>
      <c r="F153" s="251" t="s">
        <v>83</v>
      </c>
      <c r="G153" s="249"/>
      <c r="H153" s="252">
        <v>1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170</v>
      </c>
      <c r="AU153" s="258" t="s">
        <v>85</v>
      </c>
      <c r="AV153" s="14" t="s">
        <v>85</v>
      </c>
      <c r="AW153" s="14" t="s">
        <v>31</v>
      </c>
      <c r="AX153" s="14" t="s">
        <v>83</v>
      </c>
      <c r="AY153" s="258" t="s">
        <v>156</v>
      </c>
    </row>
    <row r="154" s="2" customFormat="1" ht="26.4" customHeight="1">
      <c r="A154" s="39"/>
      <c r="B154" s="40"/>
      <c r="C154" s="219" t="s">
        <v>166</v>
      </c>
      <c r="D154" s="219" t="s">
        <v>160</v>
      </c>
      <c r="E154" s="220" t="s">
        <v>1662</v>
      </c>
      <c r="F154" s="221" t="s">
        <v>1663</v>
      </c>
      <c r="G154" s="222" t="s">
        <v>1588</v>
      </c>
      <c r="H154" s="223">
        <v>1</v>
      </c>
      <c r="I154" s="224"/>
      <c r="J154" s="225">
        <f>ROUND(I154*H154,2)</f>
        <v>0</v>
      </c>
      <c r="K154" s="221" t="s">
        <v>164</v>
      </c>
      <c r="L154" s="45"/>
      <c r="M154" s="226" t="s">
        <v>1</v>
      </c>
      <c r="N154" s="227" t="s">
        <v>40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1637</v>
      </c>
      <c r="AT154" s="230" t="s">
        <v>160</v>
      </c>
      <c r="AU154" s="230" t="s">
        <v>85</v>
      </c>
      <c r="AY154" s="18" t="s">
        <v>156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83</v>
      </c>
      <c r="BK154" s="231">
        <f>ROUND(I154*H154,2)</f>
        <v>0</v>
      </c>
      <c r="BL154" s="18" t="s">
        <v>1637</v>
      </c>
      <c r="BM154" s="230" t="s">
        <v>1664</v>
      </c>
    </row>
    <row r="155" s="2" customFormat="1">
      <c r="A155" s="39"/>
      <c r="B155" s="40"/>
      <c r="C155" s="41"/>
      <c r="D155" s="232" t="s">
        <v>168</v>
      </c>
      <c r="E155" s="41"/>
      <c r="F155" s="233" t="s">
        <v>1665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168</v>
      </c>
      <c r="AU155" s="18" t="s">
        <v>85</v>
      </c>
    </row>
    <row r="156" s="13" customFormat="1">
      <c r="A156" s="13"/>
      <c r="B156" s="237"/>
      <c r="C156" s="238"/>
      <c r="D156" s="239" t="s">
        <v>170</v>
      </c>
      <c r="E156" s="240" t="s">
        <v>1</v>
      </c>
      <c r="F156" s="241" t="s">
        <v>1666</v>
      </c>
      <c r="G156" s="238"/>
      <c r="H156" s="240" t="s">
        <v>1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170</v>
      </c>
      <c r="AU156" s="247" t="s">
        <v>85</v>
      </c>
      <c r="AV156" s="13" t="s">
        <v>83</v>
      </c>
      <c r="AW156" s="13" t="s">
        <v>31</v>
      </c>
      <c r="AX156" s="13" t="s">
        <v>75</v>
      </c>
      <c r="AY156" s="247" t="s">
        <v>156</v>
      </c>
    </row>
    <row r="157" s="13" customFormat="1">
      <c r="A157" s="13"/>
      <c r="B157" s="237"/>
      <c r="C157" s="238"/>
      <c r="D157" s="239" t="s">
        <v>170</v>
      </c>
      <c r="E157" s="240" t="s">
        <v>1</v>
      </c>
      <c r="F157" s="241" t="s">
        <v>1667</v>
      </c>
      <c r="G157" s="238"/>
      <c r="H157" s="240" t="s">
        <v>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170</v>
      </c>
      <c r="AU157" s="247" t="s">
        <v>85</v>
      </c>
      <c r="AV157" s="13" t="s">
        <v>83</v>
      </c>
      <c r="AW157" s="13" t="s">
        <v>31</v>
      </c>
      <c r="AX157" s="13" t="s">
        <v>75</v>
      </c>
      <c r="AY157" s="247" t="s">
        <v>156</v>
      </c>
    </row>
    <row r="158" s="13" customFormat="1">
      <c r="A158" s="13"/>
      <c r="B158" s="237"/>
      <c r="C158" s="238"/>
      <c r="D158" s="239" t="s">
        <v>170</v>
      </c>
      <c r="E158" s="240" t="s">
        <v>1</v>
      </c>
      <c r="F158" s="241" t="s">
        <v>1668</v>
      </c>
      <c r="G158" s="238"/>
      <c r="H158" s="240" t="s">
        <v>1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7" t="s">
        <v>170</v>
      </c>
      <c r="AU158" s="247" t="s">
        <v>85</v>
      </c>
      <c r="AV158" s="13" t="s">
        <v>83</v>
      </c>
      <c r="AW158" s="13" t="s">
        <v>31</v>
      </c>
      <c r="AX158" s="13" t="s">
        <v>75</v>
      </c>
      <c r="AY158" s="247" t="s">
        <v>156</v>
      </c>
    </row>
    <row r="159" s="13" customFormat="1">
      <c r="A159" s="13"/>
      <c r="B159" s="237"/>
      <c r="C159" s="238"/>
      <c r="D159" s="239" t="s">
        <v>170</v>
      </c>
      <c r="E159" s="240" t="s">
        <v>1</v>
      </c>
      <c r="F159" s="241" t="s">
        <v>1669</v>
      </c>
      <c r="G159" s="238"/>
      <c r="H159" s="240" t="s">
        <v>1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170</v>
      </c>
      <c r="AU159" s="247" t="s">
        <v>85</v>
      </c>
      <c r="AV159" s="13" t="s">
        <v>83</v>
      </c>
      <c r="AW159" s="13" t="s">
        <v>31</v>
      </c>
      <c r="AX159" s="13" t="s">
        <v>75</v>
      </c>
      <c r="AY159" s="247" t="s">
        <v>156</v>
      </c>
    </row>
    <row r="160" s="13" customFormat="1">
      <c r="A160" s="13"/>
      <c r="B160" s="237"/>
      <c r="C160" s="238"/>
      <c r="D160" s="239" t="s">
        <v>170</v>
      </c>
      <c r="E160" s="240" t="s">
        <v>1</v>
      </c>
      <c r="F160" s="241" t="s">
        <v>1670</v>
      </c>
      <c r="G160" s="238"/>
      <c r="H160" s="240" t="s">
        <v>1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170</v>
      </c>
      <c r="AU160" s="247" t="s">
        <v>85</v>
      </c>
      <c r="AV160" s="13" t="s">
        <v>83</v>
      </c>
      <c r="AW160" s="13" t="s">
        <v>31</v>
      </c>
      <c r="AX160" s="13" t="s">
        <v>75</v>
      </c>
      <c r="AY160" s="247" t="s">
        <v>156</v>
      </c>
    </row>
    <row r="161" s="13" customFormat="1">
      <c r="A161" s="13"/>
      <c r="B161" s="237"/>
      <c r="C161" s="238"/>
      <c r="D161" s="239" t="s">
        <v>170</v>
      </c>
      <c r="E161" s="240" t="s">
        <v>1</v>
      </c>
      <c r="F161" s="241" t="s">
        <v>1671</v>
      </c>
      <c r="G161" s="238"/>
      <c r="H161" s="240" t="s">
        <v>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170</v>
      </c>
      <c r="AU161" s="247" t="s">
        <v>85</v>
      </c>
      <c r="AV161" s="13" t="s">
        <v>83</v>
      </c>
      <c r="AW161" s="13" t="s">
        <v>31</v>
      </c>
      <c r="AX161" s="13" t="s">
        <v>75</v>
      </c>
      <c r="AY161" s="247" t="s">
        <v>156</v>
      </c>
    </row>
    <row r="162" s="13" customFormat="1">
      <c r="A162" s="13"/>
      <c r="B162" s="237"/>
      <c r="C162" s="238"/>
      <c r="D162" s="239" t="s">
        <v>170</v>
      </c>
      <c r="E162" s="240" t="s">
        <v>1</v>
      </c>
      <c r="F162" s="241" t="s">
        <v>173</v>
      </c>
      <c r="G162" s="238"/>
      <c r="H162" s="240" t="s">
        <v>1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170</v>
      </c>
      <c r="AU162" s="247" t="s">
        <v>85</v>
      </c>
      <c r="AV162" s="13" t="s">
        <v>83</v>
      </c>
      <c r="AW162" s="13" t="s">
        <v>31</v>
      </c>
      <c r="AX162" s="13" t="s">
        <v>75</v>
      </c>
      <c r="AY162" s="247" t="s">
        <v>156</v>
      </c>
    </row>
    <row r="163" s="13" customFormat="1">
      <c r="A163" s="13"/>
      <c r="B163" s="237"/>
      <c r="C163" s="238"/>
      <c r="D163" s="239" t="s">
        <v>170</v>
      </c>
      <c r="E163" s="240" t="s">
        <v>1</v>
      </c>
      <c r="F163" s="241" t="s">
        <v>1647</v>
      </c>
      <c r="G163" s="238"/>
      <c r="H163" s="240" t="s">
        <v>1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170</v>
      </c>
      <c r="AU163" s="247" t="s">
        <v>85</v>
      </c>
      <c r="AV163" s="13" t="s">
        <v>83</v>
      </c>
      <c r="AW163" s="13" t="s">
        <v>31</v>
      </c>
      <c r="AX163" s="13" t="s">
        <v>75</v>
      </c>
      <c r="AY163" s="247" t="s">
        <v>156</v>
      </c>
    </row>
    <row r="164" s="14" customFormat="1">
      <c r="A164" s="14"/>
      <c r="B164" s="248"/>
      <c r="C164" s="249"/>
      <c r="D164" s="239" t="s">
        <v>170</v>
      </c>
      <c r="E164" s="250" t="s">
        <v>1</v>
      </c>
      <c r="F164" s="251" t="s">
        <v>83</v>
      </c>
      <c r="G164" s="249"/>
      <c r="H164" s="252">
        <v>1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8" t="s">
        <v>170</v>
      </c>
      <c r="AU164" s="258" t="s">
        <v>85</v>
      </c>
      <c r="AV164" s="14" t="s">
        <v>85</v>
      </c>
      <c r="AW164" s="14" t="s">
        <v>31</v>
      </c>
      <c r="AX164" s="14" t="s">
        <v>83</v>
      </c>
      <c r="AY164" s="258" t="s">
        <v>156</v>
      </c>
    </row>
    <row r="165" s="12" customFormat="1" ht="22.8" customHeight="1">
      <c r="A165" s="12"/>
      <c r="B165" s="203"/>
      <c r="C165" s="204"/>
      <c r="D165" s="205" t="s">
        <v>74</v>
      </c>
      <c r="E165" s="217" t="s">
        <v>1672</v>
      </c>
      <c r="F165" s="217" t="s">
        <v>1673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SUM(P166:P170)</f>
        <v>0</v>
      </c>
      <c r="Q165" s="211"/>
      <c r="R165" s="212">
        <f>SUM(R166:R170)</f>
        <v>0</v>
      </c>
      <c r="S165" s="211"/>
      <c r="T165" s="213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197</v>
      </c>
      <c r="AT165" s="215" t="s">
        <v>74</v>
      </c>
      <c r="AU165" s="215" t="s">
        <v>83</v>
      </c>
      <c r="AY165" s="214" t="s">
        <v>156</v>
      </c>
      <c r="BK165" s="216">
        <f>SUM(BK166:BK170)</f>
        <v>0</v>
      </c>
    </row>
    <row r="166" s="2" customFormat="1" ht="26.4" customHeight="1">
      <c r="A166" s="39"/>
      <c r="B166" s="40"/>
      <c r="C166" s="219" t="s">
        <v>165</v>
      </c>
      <c r="D166" s="219" t="s">
        <v>160</v>
      </c>
      <c r="E166" s="220" t="s">
        <v>1674</v>
      </c>
      <c r="F166" s="221" t="s">
        <v>1675</v>
      </c>
      <c r="G166" s="222" t="s">
        <v>1588</v>
      </c>
      <c r="H166" s="223">
        <v>1</v>
      </c>
      <c r="I166" s="224"/>
      <c r="J166" s="225">
        <f>ROUND(I166*H166,2)</f>
        <v>0</v>
      </c>
      <c r="K166" s="221" t="s">
        <v>164</v>
      </c>
      <c r="L166" s="45"/>
      <c r="M166" s="226" t="s">
        <v>1</v>
      </c>
      <c r="N166" s="227" t="s">
        <v>40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1637</v>
      </c>
      <c r="AT166" s="230" t="s">
        <v>160</v>
      </c>
      <c r="AU166" s="230" t="s">
        <v>85</v>
      </c>
      <c r="AY166" s="18" t="s">
        <v>156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83</v>
      </c>
      <c r="BK166" s="231">
        <f>ROUND(I166*H166,2)</f>
        <v>0</v>
      </c>
      <c r="BL166" s="18" t="s">
        <v>1637</v>
      </c>
      <c r="BM166" s="230" t="s">
        <v>1676</v>
      </c>
    </row>
    <row r="167" s="2" customFormat="1">
      <c r="A167" s="39"/>
      <c r="B167" s="40"/>
      <c r="C167" s="41"/>
      <c r="D167" s="232" t="s">
        <v>168</v>
      </c>
      <c r="E167" s="41"/>
      <c r="F167" s="233" t="s">
        <v>1677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168</v>
      </c>
      <c r="AU167" s="18" t="s">
        <v>85</v>
      </c>
    </row>
    <row r="168" s="13" customFormat="1">
      <c r="A168" s="13"/>
      <c r="B168" s="237"/>
      <c r="C168" s="238"/>
      <c r="D168" s="239" t="s">
        <v>170</v>
      </c>
      <c r="E168" s="240" t="s">
        <v>1</v>
      </c>
      <c r="F168" s="241" t="s">
        <v>1678</v>
      </c>
      <c r="G168" s="238"/>
      <c r="H168" s="240" t="s">
        <v>1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170</v>
      </c>
      <c r="AU168" s="247" t="s">
        <v>85</v>
      </c>
      <c r="AV168" s="13" t="s">
        <v>83</v>
      </c>
      <c r="AW168" s="13" t="s">
        <v>31</v>
      </c>
      <c r="AX168" s="13" t="s">
        <v>75</v>
      </c>
      <c r="AY168" s="247" t="s">
        <v>156</v>
      </c>
    </row>
    <row r="169" s="13" customFormat="1">
      <c r="A169" s="13"/>
      <c r="B169" s="237"/>
      <c r="C169" s="238"/>
      <c r="D169" s="239" t="s">
        <v>170</v>
      </c>
      <c r="E169" s="240" t="s">
        <v>1</v>
      </c>
      <c r="F169" s="241" t="s">
        <v>1679</v>
      </c>
      <c r="G169" s="238"/>
      <c r="H169" s="240" t="s">
        <v>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170</v>
      </c>
      <c r="AU169" s="247" t="s">
        <v>85</v>
      </c>
      <c r="AV169" s="13" t="s">
        <v>83</v>
      </c>
      <c r="AW169" s="13" t="s">
        <v>31</v>
      </c>
      <c r="AX169" s="13" t="s">
        <v>75</v>
      </c>
      <c r="AY169" s="247" t="s">
        <v>156</v>
      </c>
    </row>
    <row r="170" s="14" customFormat="1">
      <c r="A170" s="14"/>
      <c r="B170" s="248"/>
      <c r="C170" s="249"/>
      <c r="D170" s="239" t="s">
        <v>170</v>
      </c>
      <c r="E170" s="250" t="s">
        <v>1</v>
      </c>
      <c r="F170" s="251" t="s">
        <v>83</v>
      </c>
      <c r="G170" s="249"/>
      <c r="H170" s="252">
        <v>1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8" t="s">
        <v>170</v>
      </c>
      <c r="AU170" s="258" t="s">
        <v>85</v>
      </c>
      <c r="AV170" s="14" t="s">
        <v>85</v>
      </c>
      <c r="AW170" s="14" t="s">
        <v>31</v>
      </c>
      <c r="AX170" s="14" t="s">
        <v>83</v>
      </c>
      <c r="AY170" s="258" t="s">
        <v>156</v>
      </c>
    </row>
    <row r="171" s="12" customFormat="1" ht="22.8" customHeight="1">
      <c r="A171" s="12"/>
      <c r="B171" s="203"/>
      <c r="C171" s="204"/>
      <c r="D171" s="205" t="s">
        <v>74</v>
      </c>
      <c r="E171" s="217" t="s">
        <v>1680</v>
      </c>
      <c r="F171" s="217" t="s">
        <v>1681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SUM(P172:P209)</f>
        <v>0</v>
      </c>
      <c r="Q171" s="211"/>
      <c r="R171" s="212">
        <f>SUM(R172:R209)</f>
        <v>0</v>
      </c>
      <c r="S171" s="211"/>
      <c r="T171" s="213">
        <f>SUM(T172:T209)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197</v>
      </c>
      <c r="AT171" s="215" t="s">
        <v>74</v>
      </c>
      <c r="AU171" s="215" t="s">
        <v>83</v>
      </c>
      <c r="AY171" s="214" t="s">
        <v>156</v>
      </c>
      <c r="BK171" s="216">
        <f>SUM(BK172:BK209)</f>
        <v>0</v>
      </c>
    </row>
    <row r="172" s="2" customFormat="1" ht="26.4" customHeight="1">
      <c r="A172" s="39"/>
      <c r="B172" s="40"/>
      <c r="C172" s="219" t="s">
        <v>197</v>
      </c>
      <c r="D172" s="219" t="s">
        <v>160</v>
      </c>
      <c r="E172" s="220" t="s">
        <v>1682</v>
      </c>
      <c r="F172" s="221" t="s">
        <v>1683</v>
      </c>
      <c r="G172" s="222" t="s">
        <v>1588</v>
      </c>
      <c r="H172" s="223">
        <v>1</v>
      </c>
      <c r="I172" s="224"/>
      <c r="J172" s="225">
        <f>ROUND(I172*H172,2)</f>
        <v>0</v>
      </c>
      <c r="K172" s="221" t="s">
        <v>164</v>
      </c>
      <c r="L172" s="45"/>
      <c r="M172" s="226" t="s">
        <v>1</v>
      </c>
      <c r="N172" s="227" t="s">
        <v>40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1637</v>
      </c>
      <c r="AT172" s="230" t="s">
        <v>160</v>
      </c>
      <c r="AU172" s="230" t="s">
        <v>85</v>
      </c>
      <c r="AY172" s="18" t="s">
        <v>156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83</v>
      </c>
      <c r="BK172" s="231">
        <f>ROUND(I172*H172,2)</f>
        <v>0</v>
      </c>
      <c r="BL172" s="18" t="s">
        <v>1637</v>
      </c>
      <c r="BM172" s="230" t="s">
        <v>1684</v>
      </c>
    </row>
    <row r="173" s="2" customFormat="1">
      <c r="A173" s="39"/>
      <c r="B173" s="40"/>
      <c r="C173" s="41"/>
      <c r="D173" s="232" t="s">
        <v>168</v>
      </c>
      <c r="E173" s="41"/>
      <c r="F173" s="233" t="s">
        <v>1685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168</v>
      </c>
      <c r="AU173" s="18" t="s">
        <v>85</v>
      </c>
    </row>
    <row r="174" s="13" customFormat="1">
      <c r="A174" s="13"/>
      <c r="B174" s="237"/>
      <c r="C174" s="238"/>
      <c r="D174" s="239" t="s">
        <v>170</v>
      </c>
      <c r="E174" s="240" t="s">
        <v>1</v>
      </c>
      <c r="F174" s="241" t="s">
        <v>1686</v>
      </c>
      <c r="G174" s="238"/>
      <c r="H174" s="240" t="s">
        <v>1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170</v>
      </c>
      <c r="AU174" s="247" t="s">
        <v>85</v>
      </c>
      <c r="AV174" s="13" t="s">
        <v>83</v>
      </c>
      <c r="AW174" s="13" t="s">
        <v>31</v>
      </c>
      <c r="AX174" s="13" t="s">
        <v>75</v>
      </c>
      <c r="AY174" s="247" t="s">
        <v>156</v>
      </c>
    </row>
    <row r="175" s="13" customFormat="1">
      <c r="A175" s="13"/>
      <c r="B175" s="237"/>
      <c r="C175" s="238"/>
      <c r="D175" s="239" t="s">
        <v>170</v>
      </c>
      <c r="E175" s="240" t="s">
        <v>1</v>
      </c>
      <c r="F175" s="241" t="s">
        <v>1687</v>
      </c>
      <c r="G175" s="238"/>
      <c r="H175" s="240" t="s">
        <v>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170</v>
      </c>
      <c r="AU175" s="247" t="s">
        <v>85</v>
      </c>
      <c r="AV175" s="13" t="s">
        <v>83</v>
      </c>
      <c r="AW175" s="13" t="s">
        <v>31</v>
      </c>
      <c r="AX175" s="13" t="s">
        <v>75</v>
      </c>
      <c r="AY175" s="247" t="s">
        <v>156</v>
      </c>
    </row>
    <row r="176" s="13" customFormat="1">
      <c r="A176" s="13"/>
      <c r="B176" s="237"/>
      <c r="C176" s="238"/>
      <c r="D176" s="239" t="s">
        <v>170</v>
      </c>
      <c r="E176" s="240" t="s">
        <v>1</v>
      </c>
      <c r="F176" s="241" t="s">
        <v>1688</v>
      </c>
      <c r="G176" s="238"/>
      <c r="H176" s="240" t="s">
        <v>1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7" t="s">
        <v>170</v>
      </c>
      <c r="AU176" s="247" t="s">
        <v>85</v>
      </c>
      <c r="AV176" s="13" t="s">
        <v>83</v>
      </c>
      <c r="AW176" s="13" t="s">
        <v>31</v>
      </c>
      <c r="AX176" s="13" t="s">
        <v>75</v>
      </c>
      <c r="AY176" s="247" t="s">
        <v>156</v>
      </c>
    </row>
    <row r="177" s="13" customFormat="1">
      <c r="A177" s="13"/>
      <c r="B177" s="237"/>
      <c r="C177" s="238"/>
      <c r="D177" s="239" t="s">
        <v>170</v>
      </c>
      <c r="E177" s="240" t="s">
        <v>1</v>
      </c>
      <c r="F177" s="241" t="s">
        <v>1689</v>
      </c>
      <c r="G177" s="238"/>
      <c r="H177" s="240" t="s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170</v>
      </c>
      <c r="AU177" s="247" t="s">
        <v>85</v>
      </c>
      <c r="AV177" s="13" t="s">
        <v>83</v>
      </c>
      <c r="AW177" s="13" t="s">
        <v>31</v>
      </c>
      <c r="AX177" s="13" t="s">
        <v>75</v>
      </c>
      <c r="AY177" s="247" t="s">
        <v>156</v>
      </c>
    </row>
    <row r="178" s="13" customFormat="1">
      <c r="A178" s="13"/>
      <c r="B178" s="237"/>
      <c r="C178" s="238"/>
      <c r="D178" s="239" t="s">
        <v>170</v>
      </c>
      <c r="E178" s="240" t="s">
        <v>1</v>
      </c>
      <c r="F178" s="241" t="s">
        <v>1690</v>
      </c>
      <c r="G178" s="238"/>
      <c r="H178" s="240" t="s">
        <v>1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170</v>
      </c>
      <c r="AU178" s="247" t="s">
        <v>85</v>
      </c>
      <c r="AV178" s="13" t="s">
        <v>83</v>
      </c>
      <c r="AW178" s="13" t="s">
        <v>31</v>
      </c>
      <c r="AX178" s="13" t="s">
        <v>75</v>
      </c>
      <c r="AY178" s="247" t="s">
        <v>156</v>
      </c>
    </row>
    <row r="179" s="13" customFormat="1">
      <c r="A179" s="13"/>
      <c r="B179" s="237"/>
      <c r="C179" s="238"/>
      <c r="D179" s="239" t="s">
        <v>170</v>
      </c>
      <c r="E179" s="240" t="s">
        <v>1</v>
      </c>
      <c r="F179" s="241" t="s">
        <v>1691</v>
      </c>
      <c r="G179" s="238"/>
      <c r="H179" s="240" t="s">
        <v>1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7" t="s">
        <v>170</v>
      </c>
      <c r="AU179" s="247" t="s">
        <v>85</v>
      </c>
      <c r="AV179" s="13" t="s">
        <v>83</v>
      </c>
      <c r="AW179" s="13" t="s">
        <v>31</v>
      </c>
      <c r="AX179" s="13" t="s">
        <v>75</v>
      </c>
      <c r="AY179" s="247" t="s">
        <v>156</v>
      </c>
    </row>
    <row r="180" s="13" customFormat="1">
      <c r="A180" s="13"/>
      <c r="B180" s="237"/>
      <c r="C180" s="238"/>
      <c r="D180" s="239" t="s">
        <v>170</v>
      </c>
      <c r="E180" s="240" t="s">
        <v>1</v>
      </c>
      <c r="F180" s="241" t="s">
        <v>1692</v>
      </c>
      <c r="G180" s="238"/>
      <c r="H180" s="240" t="s">
        <v>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170</v>
      </c>
      <c r="AU180" s="247" t="s">
        <v>85</v>
      </c>
      <c r="AV180" s="13" t="s">
        <v>83</v>
      </c>
      <c r="AW180" s="13" t="s">
        <v>31</v>
      </c>
      <c r="AX180" s="13" t="s">
        <v>75</v>
      </c>
      <c r="AY180" s="247" t="s">
        <v>156</v>
      </c>
    </row>
    <row r="181" s="13" customFormat="1">
      <c r="A181" s="13"/>
      <c r="B181" s="237"/>
      <c r="C181" s="238"/>
      <c r="D181" s="239" t="s">
        <v>170</v>
      </c>
      <c r="E181" s="240" t="s">
        <v>1</v>
      </c>
      <c r="F181" s="241" t="s">
        <v>1693</v>
      </c>
      <c r="G181" s="238"/>
      <c r="H181" s="240" t="s">
        <v>1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170</v>
      </c>
      <c r="AU181" s="247" t="s">
        <v>85</v>
      </c>
      <c r="AV181" s="13" t="s">
        <v>83</v>
      </c>
      <c r="AW181" s="13" t="s">
        <v>31</v>
      </c>
      <c r="AX181" s="13" t="s">
        <v>75</v>
      </c>
      <c r="AY181" s="247" t="s">
        <v>156</v>
      </c>
    </row>
    <row r="182" s="13" customFormat="1">
      <c r="A182" s="13"/>
      <c r="B182" s="237"/>
      <c r="C182" s="238"/>
      <c r="D182" s="239" t="s">
        <v>170</v>
      </c>
      <c r="E182" s="240" t="s">
        <v>1</v>
      </c>
      <c r="F182" s="241" t="s">
        <v>1694</v>
      </c>
      <c r="G182" s="238"/>
      <c r="H182" s="240" t="s">
        <v>1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7" t="s">
        <v>170</v>
      </c>
      <c r="AU182" s="247" t="s">
        <v>85</v>
      </c>
      <c r="AV182" s="13" t="s">
        <v>83</v>
      </c>
      <c r="AW182" s="13" t="s">
        <v>31</v>
      </c>
      <c r="AX182" s="13" t="s">
        <v>75</v>
      </c>
      <c r="AY182" s="247" t="s">
        <v>156</v>
      </c>
    </row>
    <row r="183" s="14" customFormat="1">
      <c r="A183" s="14"/>
      <c r="B183" s="248"/>
      <c r="C183" s="249"/>
      <c r="D183" s="239" t="s">
        <v>170</v>
      </c>
      <c r="E183" s="250" t="s">
        <v>1</v>
      </c>
      <c r="F183" s="251" t="s">
        <v>83</v>
      </c>
      <c r="G183" s="249"/>
      <c r="H183" s="252">
        <v>1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8" t="s">
        <v>170</v>
      </c>
      <c r="AU183" s="258" t="s">
        <v>85</v>
      </c>
      <c r="AV183" s="14" t="s">
        <v>85</v>
      </c>
      <c r="AW183" s="14" t="s">
        <v>31</v>
      </c>
      <c r="AX183" s="14" t="s">
        <v>83</v>
      </c>
      <c r="AY183" s="258" t="s">
        <v>156</v>
      </c>
    </row>
    <row r="184" s="2" customFormat="1" ht="26.4" customHeight="1">
      <c r="A184" s="39"/>
      <c r="B184" s="40"/>
      <c r="C184" s="219" t="s">
        <v>203</v>
      </c>
      <c r="D184" s="219" t="s">
        <v>160</v>
      </c>
      <c r="E184" s="220" t="s">
        <v>1695</v>
      </c>
      <c r="F184" s="221" t="s">
        <v>1696</v>
      </c>
      <c r="G184" s="222" t="s">
        <v>1697</v>
      </c>
      <c r="H184" s="223">
        <v>1</v>
      </c>
      <c r="I184" s="224"/>
      <c r="J184" s="225">
        <f>ROUND(I184*H184,2)</f>
        <v>0</v>
      </c>
      <c r="K184" s="221" t="s">
        <v>164</v>
      </c>
      <c r="L184" s="45"/>
      <c r="M184" s="226" t="s">
        <v>1</v>
      </c>
      <c r="N184" s="227" t="s">
        <v>40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1637</v>
      </c>
      <c r="AT184" s="230" t="s">
        <v>160</v>
      </c>
      <c r="AU184" s="230" t="s">
        <v>85</v>
      </c>
      <c r="AY184" s="18" t="s">
        <v>156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83</v>
      </c>
      <c r="BK184" s="231">
        <f>ROUND(I184*H184,2)</f>
        <v>0</v>
      </c>
      <c r="BL184" s="18" t="s">
        <v>1637</v>
      </c>
      <c r="BM184" s="230" t="s">
        <v>1698</v>
      </c>
    </row>
    <row r="185" s="2" customFormat="1">
      <c r="A185" s="39"/>
      <c r="B185" s="40"/>
      <c r="C185" s="41"/>
      <c r="D185" s="232" t="s">
        <v>168</v>
      </c>
      <c r="E185" s="41"/>
      <c r="F185" s="233" t="s">
        <v>1699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168</v>
      </c>
      <c r="AU185" s="18" t="s">
        <v>85</v>
      </c>
    </row>
    <row r="186" s="13" customFormat="1">
      <c r="A186" s="13"/>
      <c r="B186" s="237"/>
      <c r="C186" s="238"/>
      <c r="D186" s="239" t="s">
        <v>170</v>
      </c>
      <c r="E186" s="240" t="s">
        <v>1</v>
      </c>
      <c r="F186" s="241" t="s">
        <v>1700</v>
      </c>
      <c r="G186" s="238"/>
      <c r="H186" s="240" t="s">
        <v>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170</v>
      </c>
      <c r="AU186" s="247" t="s">
        <v>85</v>
      </c>
      <c r="AV186" s="13" t="s">
        <v>83</v>
      </c>
      <c r="AW186" s="13" t="s">
        <v>31</v>
      </c>
      <c r="AX186" s="13" t="s">
        <v>75</v>
      </c>
      <c r="AY186" s="247" t="s">
        <v>156</v>
      </c>
    </row>
    <row r="187" s="13" customFormat="1">
      <c r="A187" s="13"/>
      <c r="B187" s="237"/>
      <c r="C187" s="238"/>
      <c r="D187" s="239" t="s">
        <v>170</v>
      </c>
      <c r="E187" s="240" t="s">
        <v>1</v>
      </c>
      <c r="F187" s="241" t="s">
        <v>1701</v>
      </c>
      <c r="G187" s="238"/>
      <c r="H187" s="240" t="s">
        <v>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170</v>
      </c>
      <c r="AU187" s="247" t="s">
        <v>85</v>
      </c>
      <c r="AV187" s="13" t="s">
        <v>83</v>
      </c>
      <c r="AW187" s="13" t="s">
        <v>31</v>
      </c>
      <c r="AX187" s="13" t="s">
        <v>75</v>
      </c>
      <c r="AY187" s="247" t="s">
        <v>156</v>
      </c>
    </row>
    <row r="188" s="13" customFormat="1">
      <c r="A188" s="13"/>
      <c r="B188" s="237"/>
      <c r="C188" s="238"/>
      <c r="D188" s="239" t="s">
        <v>170</v>
      </c>
      <c r="E188" s="240" t="s">
        <v>1</v>
      </c>
      <c r="F188" s="241" t="s">
        <v>1702</v>
      </c>
      <c r="G188" s="238"/>
      <c r="H188" s="240" t="s">
        <v>1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7" t="s">
        <v>170</v>
      </c>
      <c r="AU188" s="247" t="s">
        <v>85</v>
      </c>
      <c r="AV188" s="13" t="s">
        <v>83</v>
      </c>
      <c r="AW188" s="13" t="s">
        <v>31</v>
      </c>
      <c r="AX188" s="13" t="s">
        <v>75</v>
      </c>
      <c r="AY188" s="247" t="s">
        <v>156</v>
      </c>
    </row>
    <row r="189" s="13" customFormat="1">
      <c r="A189" s="13"/>
      <c r="B189" s="237"/>
      <c r="C189" s="238"/>
      <c r="D189" s="239" t="s">
        <v>170</v>
      </c>
      <c r="E189" s="240" t="s">
        <v>1</v>
      </c>
      <c r="F189" s="241" t="s">
        <v>1703</v>
      </c>
      <c r="G189" s="238"/>
      <c r="H189" s="240" t="s">
        <v>1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170</v>
      </c>
      <c r="AU189" s="247" t="s">
        <v>85</v>
      </c>
      <c r="AV189" s="13" t="s">
        <v>83</v>
      </c>
      <c r="AW189" s="13" t="s">
        <v>31</v>
      </c>
      <c r="AX189" s="13" t="s">
        <v>75</v>
      </c>
      <c r="AY189" s="247" t="s">
        <v>156</v>
      </c>
    </row>
    <row r="190" s="14" customFormat="1">
      <c r="A190" s="14"/>
      <c r="B190" s="248"/>
      <c r="C190" s="249"/>
      <c r="D190" s="239" t="s">
        <v>170</v>
      </c>
      <c r="E190" s="250" t="s">
        <v>1</v>
      </c>
      <c r="F190" s="251" t="s">
        <v>83</v>
      </c>
      <c r="G190" s="249"/>
      <c r="H190" s="252">
        <v>1</v>
      </c>
      <c r="I190" s="253"/>
      <c r="J190" s="249"/>
      <c r="K190" s="249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170</v>
      </c>
      <c r="AU190" s="258" t="s">
        <v>85</v>
      </c>
      <c r="AV190" s="14" t="s">
        <v>85</v>
      </c>
      <c r="AW190" s="14" t="s">
        <v>31</v>
      </c>
      <c r="AX190" s="14" t="s">
        <v>83</v>
      </c>
      <c r="AY190" s="258" t="s">
        <v>156</v>
      </c>
    </row>
    <row r="191" s="2" customFormat="1" ht="26.4" customHeight="1">
      <c r="A191" s="39"/>
      <c r="B191" s="40"/>
      <c r="C191" s="219" t="s">
        <v>211</v>
      </c>
      <c r="D191" s="219" t="s">
        <v>160</v>
      </c>
      <c r="E191" s="220" t="s">
        <v>1704</v>
      </c>
      <c r="F191" s="221" t="s">
        <v>1705</v>
      </c>
      <c r="G191" s="222" t="s">
        <v>1697</v>
      </c>
      <c r="H191" s="223">
        <v>1</v>
      </c>
      <c r="I191" s="224"/>
      <c r="J191" s="225">
        <f>ROUND(I191*H191,2)</f>
        <v>0</v>
      </c>
      <c r="K191" s="221" t="s">
        <v>164</v>
      </c>
      <c r="L191" s="45"/>
      <c r="M191" s="226" t="s">
        <v>1</v>
      </c>
      <c r="N191" s="227" t="s">
        <v>40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1637</v>
      </c>
      <c r="AT191" s="230" t="s">
        <v>160</v>
      </c>
      <c r="AU191" s="230" t="s">
        <v>85</v>
      </c>
      <c r="AY191" s="18" t="s">
        <v>156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83</v>
      </c>
      <c r="BK191" s="231">
        <f>ROUND(I191*H191,2)</f>
        <v>0</v>
      </c>
      <c r="BL191" s="18" t="s">
        <v>1637</v>
      </c>
      <c r="BM191" s="230" t="s">
        <v>1706</v>
      </c>
    </row>
    <row r="192" s="2" customFormat="1">
      <c r="A192" s="39"/>
      <c r="B192" s="40"/>
      <c r="C192" s="41"/>
      <c r="D192" s="232" t="s">
        <v>168</v>
      </c>
      <c r="E192" s="41"/>
      <c r="F192" s="233" t="s">
        <v>1707</v>
      </c>
      <c r="G192" s="41"/>
      <c r="H192" s="41"/>
      <c r="I192" s="234"/>
      <c r="J192" s="41"/>
      <c r="K192" s="41"/>
      <c r="L192" s="45"/>
      <c r="M192" s="235"/>
      <c r="N192" s="236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168</v>
      </c>
      <c r="AU192" s="18" t="s">
        <v>85</v>
      </c>
    </row>
    <row r="193" s="13" customFormat="1">
      <c r="A193" s="13"/>
      <c r="B193" s="237"/>
      <c r="C193" s="238"/>
      <c r="D193" s="239" t="s">
        <v>170</v>
      </c>
      <c r="E193" s="240" t="s">
        <v>1</v>
      </c>
      <c r="F193" s="241" t="s">
        <v>1686</v>
      </c>
      <c r="G193" s="238"/>
      <c r="H193" s="240" t="s">
        <v>1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170</v>
      </c>
      <c r="AU193" s="247" t="s">
        <v>85</v>
      </c>
      <c r="AV193" s="13" t="s">
        <v>83</v>
      </c>
      <c r="AW193" s="13" t="s">
        <v>31</v>
      </c>
      <c r="AX193" s="13" t="s">
        <v>75</v>
      </c>
      <c r="AY193" s="247" t="s">
        <v>156</v>
      </c>
    </row>
    <row r="194" s="13" customFormat="1">
      <c r="A194" s="13"/>
      <c r="B194" s="237"/>
      <c r="C194" s="238"/>
      <c r="D194" s="239" t="s">
        <v>170</v>
      </c>
      <c r="E194" s="240" t="s">
        <v>1</v>
      </c>
      <c r="F194" s="241" t="s">
        <v>1687</v>
      </c>
      <c r="G194" s="238"/>
      <c r="H194" s="240" t="s">
        <v>1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170</v>
      </c>
      <c r="AU194" s="247" t="s">
        <v>85</v>
      </c>
      <c r="AV194" s="13" t="s">
        <v>83</v>
      </c>
      <c r="AW194" s="13" t="s">
        <v>31</v>
      </c>
      <c r="AX194" s="13" t="s">
        <v>75</v>
      </c>
      <c r="AY194" s="247" t="s">
        <v>156</v>
      </c>
    </row>
    <row r="195" s="13" customFormat="1">
      <c r="A195" s="13"/>
      <c r="B195" s="237"/>
      <c r="C195" s="238"/>
      <c r="D195" s="239" t="s">
        <v>170</v>
      </c>
      <c r="E195" s="240" t="s">
        <v>1</v>
      </c>
      <c r="F195" s="241" t="s">
        <v>1708</v>
      </c>
      <c r="G195" s="238"/>
      <c r="H195" s="240" t="s">
        <v>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7" t="s">
        <v>170</v>
      </c>
      <c r="AU195" s="247" t="s">
        <v>85</v>
      </c>
      <c r="AV195" s="13" t="s">
        <v>83</v>
      </c>
      <c r="AW195" s="13" t="s">
        <v>31</v>
      </c>
      <c r="AX195" s="13" t="s">
        <v>75</v>
      </c>
      <c r="AY195" s="247" t="s">
        <v>156</v>
      </c>
    </row>
    <row r="196" s="13" customFormat="1">
      <c r="A196" s="13"/>
      <c r="B196" s="237"/>
      <c r="C196" s="238"/>
      <c r="D196" s="239" t="s">
        <v>170</v>
      </c>
      <c r="E196" s="240" t="s">
        <v>1</v>
      </c>
      <c r="F196" s="241" t="s">
        <v>1709</v>
      </c>
      <c r="G196" s="238"/>
      <c r="H196" s="240" t="s">
        <v>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170</v>
      </c>
      <c r="AU196" s="247" t="s">
        <v>85</v>
      </c>
      <c r="AV196" s="13" t="s">
        <v>83</v>
      </c>
      <c r="AW196" s="13" t="s">
        <v>31</v>
      </c>
      <c r="AX196" s="13" t="s">
        <v>75</v>
      </c>
      <c r="AY196" s="247" t="s">
        <v>156</v>
      </c>
    </row>
    <row r="197" s="13" customFormat="1">
      <c r="A197" s="13"/>
      <c r="B197" s="237"/>
      <c r="C197" s="238"/>
      <c r="D197" s="239" t="s">
        <v>170</v>
      </c>
      <c r="E197" s="240" t="s">
        <v>1</v>
      </c>
      <c r="F197" s="241" t="s">
        <v>1710</v>
      </c>
      <c r="G197" s="238"/>
      <c r="H197" s="240" t="s">
        <v>1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170</v>
      </c>
      <c r="AU197" s="247" t="s">
        <v>85</v>
      </c>
      <c r="AV197" s="13" t="s">
        <v>83</v>
      </c>
      <c r="AW197" s="13" t="s">
        <v>31</v>
      </c>
      <c r="AX197" s="13" t="s">
        <v>75</v>
      </c>
      <c r="AY197" s="247" t="s">
        <v>156</v>
      </c>
    </row>
    <row r="198" s="13" customFormat="1">
      <c r="A198" s="13"/>
      <c r="B198" s="237"/>
      <c r="C198" s="238"/>
      <c r="D198" s="239" t="s">
        <v>170</v>
      </c>
      <c r="E198" s="240" t="s">
        <v>1</v>
      </c>
      <c r="F198" s="241" t="s">
        <v>1711</v>
      </c>
      <c r="G198" s="238"/>
      <c r="H198" s="240" t="s">
        <v>1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170</v>
      </c>
      <c r="AU198" s="247" t="s">
        <v>85</v>
      </c>
      <c r="AV198" s="13" t="s">
        <v>83</v>
      </c>
      <c r="AW198" s="13" t="s">
        <v>31</v>
      </c>
      <c r="AX198" s="13" t="s">
        <v>75</v>
      </c>
      <c r="AY198" s="247" t="s">
        <v>156</v>
      </c>
    </row>
    <row r="199" s="13" customFormat="1">
      <c r="A199" s="13"/>
      <c r="B199" s="237"/>
      <c r="C199" s="238"/>
      <c r="D199" s="239" t="s">
        <v>170</v>
      </c>
      <c r="E199" s="240" t="s">
        <v>1</v>
      </c>
      <c r="F199" s="241" t="s">
        <v>1712</v>
      </c>
      <c r="G199" s="238"/>
      <c r="H199" s="240" t="s">
        <v>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170</v>
      </c>
      <c r="AU199" s="247" t="s">
        <v>85</v>
      </c>
      <c r="AV199" s="13" t="s">
        <v>83</v>
      </c>
      <c r="AW199" s="13" t="s">
        <v>31</v>
      </c>
      <c r="AX199" s="13" t="s">
        <v>75</v>
      </c>
      <c r="AY199" s="247" t="s">
        <v>156</v>
      </c>
    </row>
    <row r="200" s="13" customFormat="1">
      <c r="A200" s="13"/>
      <c r="B200" s="237"/>
      <c r="C200" s="238"/>
      <c r="D200" s="239" t="s">
        <v>170</v>
      </c>
      <c r="E200" s="240" t="s">
        <v>1</v>
      </c>
      <c r="F200" s="241" t="s">
        <v>1713</v>
      </c>
      <c r="G200" s="238"/>
      <c r="H200" s="240" t="s">
        <v>1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170</v>
      </c>
      <c r="AU200" s="247" t="s">
        <v>85</v>
      </c>
      <c r="AV200" s="13" t="s">
        <v>83</v>
      </c>
      <c r="AW200" s="13" t="s">
        <v>31</v>
      </c>
      <c r="AX200" s="13" t="s">
        <v>75</v>
      </c>
      <c r="AY200" s="247" t="s">
        <v>156</v>
      </c>
    </row>
    <row r="201" s="14" customFormat="1">
      <c r="A201" s="14"/>
      <c r="B201" s="248"/>
      <c r="C201" s="249"/>
      <c r="D201" s="239" t="s">
        <v>170</v>
      </c>
      <c r="E201" s="250" t="s">
        <v>1</v>
      </c>
      <c r="F201" s="251" t="s">
        <v>83</v>
      </c>
      <c r="G201" s="249"/>
      <c r="H201" s="252">
        <v>1</v>
      </c>
      <c r="I201" s="253"/>
      <c r="J201" s="249"/>
      <c r="K201" s="249"/>
      <c r="L201" s="254"/>
      <c r="M201" s="255"/>
      <c r="N201" s="256"/>
      <c r="O201" s="256"/>
      <c r="P201" s="256"/>
      <c r="Q201" s="256"/>
      <c r="R201" s="256"/>
      <c r="S201" s="256"/>
      <c r="T201" s="25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8" t="s">
        <v>170</v>
      </c>
      <c r="AU201" s="258" t="s">
        <v>85</v>
      </c>
      <c r="AV201" s="14" t="s">
        <v>85</v>
      </c>
      <c r="AW201" s="14" t="s">
        <v>31</v>
      </c>
      <c r="AX201" s="14" t="s">
        <v>83</v>
      </c>
      <c r="AY201" s="258" t="s">
        <v>156</v>
      </c>
    </row>
    <row r="202" s="2" customFormat="1" ht="26.4" customHeight="1">
      <c r="A202" s="39"/>
      <c r="B202" s="40"/>
      <c r="C202" s="219" t="s">
        <v>219</v>
      </c>
      <c r="D202" s="219" t="s">
        <v>160</v>
      </c>
      <c r="E202" s="220" t="s">
        <v>1714</v>
      </c>
      <c r="F202" s="221" t="s">
        <v>1715</v>
      </c>
      <c r="G202" s="222" t="s">
        <v>1588</v>
      </c>
      <c r="H202" s="223">
        <v>1</v>
      </c>
      <c r="I202" s="224"/>
      <c r="J202" s="225">
        <f>ROUND(I202*H202,2)</f>
        <v>0</v>
      </c>
      <c r="K202" s="221" t="s">
        <v>164</v>
      </c>
      <c r="L202" s="45"/>
      <c r="M202" s="226" t="s">
        <v>1</v>
      </c>
      <c r="N202" s="227" t="s">
        <v>40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1637</v>
      </c>
      <c r="AT202" s="230" t="s">
        <v>160</v>
      </c>
      <c r="AU202" s="230" t="s">
        <v>85</v>
      </c>
      <c r="AY202" s="18" t="s">
        <v>156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83</v>
      </c>
      <c r="BK202" s="231">
        <f>ROUND(I202*H202,2)</f>
        <v>0</v>
      </c>
      <c r="BL202" s="18" t="s">
        <v>1637</v>
      </c>
      <c r="BM202" s="230" t="s">
        <v>1716</v>
      </c>
    </row>
    <row r="203" s="2" customFormat="1">
      <c r="A203" s="39"/>
      <c r="B203" s="40"/>
      <c r="C203" s="41"/>
      <c r="D203" s="232" t="s">
        <v>168</v>
      </c>
      <c r="E203" s="41"/>
      <c r="F203" s="233" t="s">
        <v>1717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168</v>
      </c>
      <c r="AU203" s="18" t="s">
        <v>85</v>
      </c>
    </row>
    <row r="204" s="13" customFormat="1">
      <c r="A204" s="13"/>
      <c r="B204" s="237"/>
      <c r="C204" s="238"/>
      <c r="D204" s="239" t="s">
        <v>170</v>
      </c>
      <c r="E204" s="240" t="s">
        <v>1</v>
      </c>
      <c r="F204" s="241" t="s">
        <v>1700</v>
      </c>
      <c r="G204" s="238"/>
      <c r="H204" s="240" t="s">
        <v>1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170</v>
      </c>
      <c r="AU204" s="247" t="s">
        <v>85</v>
      </c>
      <c r="AV204" s="13" t="s">
        <v>83</v>
      </c>
      <c r="AW204" s="13" t="s">
        <v>31</v>
      </c>
      <c r="AX204" s="13" t="s">
        <v>75</v>
      </c>
      <c r="AY204" s="247" t="s">
        <v>156</v>
      </c>
    </row>
    <row r="205" s="13" customFormat="1">
      <c r="A205" s="13"/>
      <c r="B205" s="237"/>
      <c r="C205" s="238"/>
      <c r="D205" s="239" t="s">
        <v>170</v>
      </c>
      <c r="E205" s="240" t="s">
        <v>1</v>
      </c>
      <c r="F205" s="241" t="s">
        <v>1718</v>
      </c>
      <c r="G205" s="238"/>
      <c r="H205" s="240" t="s">
        <v>1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170</v>
      </c>
      <c r="AU205" s="247" t="s">
        <v>85</v>
      </c>
      <c r="AV205" s="13" t="s">
        <v>83</v>
      </c>
      <c r="AW205" s="13" t="s">
        <v>31</v>
      </c>
      <c r="AX205" s="13" t="s">
        <v>75</v>
      </c>
      <c r="AY205" s="247" t="s">
        <v>156</v>
      </c>
    </row>
    <row r="206" s="13" customFormat="1">
      <c r="A206" s="13"/>
      <c r="B206" s="237"/>
      <c r="C206" s="238"/>
      <c r="D206" s="239" t="s">
        <v>170</v>
      </c>
      <c r="E206" s="240" t="s">
        <v>1</v>
      </c>
      <c r="F206" s="241" t="s">
        <v>1719</v>
      </c>
      <c r="G206" s="238"/>
      <c r="H206" s="240" t="s">
        <v>1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7" t="s">
        <v>170</v>
      </c>
      <c r="AU206" s="247" t="s">
        <v>85</v>
      </c>
      <c r="AV206" s="13" t="s">
        <v>83</v>
      </c>
      <c r="AW206" s="13" t="s">
        <v>31</v>
      </c>
      <c r="AX206" s="13" t="s">
        <v>75</v>
      </c>
      <c r="AY206" s="247" t="s">
        <v>156</v>
      </c>
    </row>
    <row r="207" s="13" customFormat="1">
      <c r="A207" s="13"/>
      <c r="B207" s="237"/>
      <c r="C207" s="238"/>
      <c r="D207" s="239" t="s">
        <v>170</v>
      </c>
      <c r="E207" s="240" t="s">
        <v>1</v>
      </c>
      <c r="F207" s="241" t="s">
        <v>1720</v>
      </c>
      <c r="G207" s="238"/>
      <c r="H207" s="240" t="s">
        <v>1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7" t="s">
        <v>170</v>
      </c>
      <c r="AU207" s="247" t="s">
        <v>85</v>
      </c>
      <c r="AV207" s="13" t="s">
        <v>83</v>
      </c>
      <c r="AW207" s="13" t="s">
        <v>31</v>
      </c>
      <c r="AX207" s="13" t="s">
        <v>75</v>
      </c>
      <c r="AY207" s="247" t="s">
        <v>156</v>
      </c>
    </row>
    <row r="208" s="13" customFormat="1">
      <c r="A208" s="13"/>
      <c r="B208" s="237"/>
      <c r="C208" s="238"/>
      <c r="D208" s="239" t="s">
        <v>170</v>
      </c>
      <c r="E208" s="240" t="s">
        <v>1</v>
      </c>
      <c r="F208" s="241" t="s">
        <v>1721</v>
      </c>
      <c r="G208" s="238"/>
      <c r="H208" s="240" t="s">
        <v>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170</v>
      </c>
      <c r="AU208" s="247" t="s">
        <v>85</v>
      </c>
      <c r="AV208" s="13" t="s">
        <v>83</v>
      </c>
      <c r="AW208" s="13" t="s">
        <v>31</v>
      </c>
      <c r="AX208" s="13" t="s">
        <v>75</v>
      </c>
      <c r="AY208" s="247" t="s">
        <v>156</v>
      </c>
    </row>
    <row r="209" s="14" customFormat="1">
      <c r="A209" s="14"/>
      <c r="B209" s="248"/>
      <c r="C209" s="249"/>
      <c r="D209" s="239" t="s">
        <v>170</v>
      </c>
      <c r="E209" s="250" t="s">
        <v>1</v>
      </c>
      <c r="F209" s="251" t="s">
        <v>83</v>
      </c>
      <c r="G209" s="249"/>
      <c r="H209" s="252">
        <v>1</v>
      </c>
      <c r="I209" s="253"/>
      <c r="J209" s="249"/>
      <c r="K209" s="249"/>
      <c r="L209" s="254"/>
      <c r="M209" s="255"/>
      <c r="N209" s="256"/>
      <c r="O209" s="256"/>
      <c r="P209" s="256"/>
      <c r="Q209" s="256"/>
      <c r="R209" s="256"/>
      <c r="S209" s="256"/>
      <c r="T209" s="25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8" t="s">
        <v>170</v>
      </c>
      <c r="AU209" s="258" t="s">
        <v>85</v>
      </c>
      <c r="AV209" s="14" t="s">
        <v>85</v>
      </c>
      <c r="AW209" s="14" t="s">
        <v>31</v>
      </c>
      <c r="AX209" s="14" t="s">
        <v>83</v>
      </c>
      <c r="AY209" s="258" t="s">
        <v>156</v>
      </c>
    </row>
    <row r="210" s="12" customFormat="1" ht="22.8" customHeight="1">
      <c r="A210" s="12"/>
      <c r="B210" s="203"/>
      <c r="C210" s="204"/>
      <c r="D210" s="205" t="s">
        <v>74</v>
      </c>
      <c r="E210" s="217" t="s">
        <v>1722</v>
      </c>
      <c r="F210" s="217" t="s">
        <v>1723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SUM(P211:P249)</f>
        <v>0</v>
      </c>
      <c r="Q210" s="211"/>
      <c r="R210" s="212">
        <f>SUM(R211:R249)</f>
        <v>0</v>
      </c>
      <c r="S210" s="211"/>
      <c r="T210" s="213">
        <f>SUM(T211:T249)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197</v>
      </c>
      <c r="AT210" s="215" t="s">
        <v>74</v>
      </c>
      <c r="AU210" s="215" t="s">
        <v>83</v>
      </c>
      <c r="AY210" s="214" t="s">
        <v>156</v>
      </c>
      <c r="BK210" s="216">
        <f>SUM(BK211:BK249)</f>
        <v>0</v>
      </c>
    </row>
    <row r="211" s="2" customFormat="1" ht="26.4" customHeight="1">
      <c r="A211" s="39"/>
      <c r="B211" s="40"/>
      <c r="C211" s="219" t="s">
        <v>227</v>
      </c>
      <c r="D211" s="219" t="s">
        <v>160</v>
      </c>
      <c r="E211" s="220" t="s">
        <v>1724</v>
      </c>
      <c r="F211" s="221" t="s">
        <v>1725</v>
      </c>
      <c r="G211" s="222" t="s">
        <v>1588</v>
      </c>
      <c r="H211" s="223">
        <v>1</v>
      </c>
      <c r="I211" s="224"/>
      <c r="J211" s="225">
        <f>ROUND(I211*H211,2)</f>
        <v>0</v>
      </c>
      <c r="K211" s="221" t="s">
        <v>164</v>
      </c>
      <c r="L211" s="45"/>
      <c r="M211" s="226" t="s">
        <v>1</v>
      </c>
      <c r="N211" s="227" t="s">
        <v>40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1637</v>
      </c>
      <c r="AT211" s="230" t="s">
        <v>160</v>
      </c>
      <c r="AU211" s="230" t="s">
        <v>85</v>
      </c>
      <c r="AY211" s="18" t="s">
        <v>156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83</v>
      </c>
      <c r="BK211" s="231">
        <f>ROUND(I211*H211,2)</f>
        <v>0</v>
      </c>
      <c r="BL211" s="18" t="s">
        <v>1637</v>
      </c>
      <c r="BM211" s="230" t="s">
        <v>1726</v>
      </c>
    </row>
    <row r="212" s="2" customFormat="1">
      <c r="A212" s="39"/>
      <c r="B212" s="40"/>
      <c r="C212" s="41"/>
      <c r="D212" s="232" t="s">
        <v>168</v>
      </c>
      <c r="E212" s="41"/>
      <c r="F212" s="233" t="s">
        <v>1727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168</v>
      </c>
      <c r="AU212" s="18" t="s">
        <v>85</v>
      </c>
    </row>
    <row r="213" s="13" customFormat="1">
      <c r="A213" s="13"/>
      <c r="B213" s="237"/>
      <c r="C213" s="238"/>
      <c r="D213" s="239" t="s">
        <v>170</v>
      </c>
      <c r="E213" s="240" t="s">
        <v>1</v>
      </c>
      <c r="F213" s="241" t="s">
        <v>1728</v>
      </c>
      <c r="G213" s="238"/>
      <c r="H213" s="240" t="s">
        <v>1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7" t="s">
        <v>170</v>
      </c>
      <c r="AU213" s="247" t="s">
        <v>85</v>
      </c>
      <c r="AV213" s="13" t="s">
        <v>83</v>
      </c>
      <c r="AW213" s="13" t="s">
        <v>31</v>
      </c>
      <c r="AX213" s="13" t="s">
        <v>75</v>
      </c>
      <c r="AY213" s="247" t="s">
        <v>156</v>
      </c>
    </row>
    <row r="214" s="13" customFormat="1">
      <c r="A214" s="13"/>
      <c r="B214" s="237"/>
      <c r="C214" s="238"/>
      <c r="D214" s="239" t="s">
        <v>170</v>
      </c>
      <c r="E214" s="240" t="s">
        <v>1</v>
      </c>
      <c r="F214" s="241" t="s">
        <v>1729</v>
      </c>
      <c r="G214" s="238"/>
      <c r="H214" s="240" t="s">
        <v>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170</v>
      </c>
      <c r="AU214" s="247" t="s">
        <v>85</v>
      </c>
      <c r="AV214" s="13" t="s">
        <v>83</v>
      </c>
      <c r="AW214" s="13" t="s">
        <v>31</v>
      </c>
      <c r="AX214" s="13" t="s">
        <v>75</v>
      </c>
      <c r="AY214" s="247" t="s">
        <v>156</v>
      </c>
    </row>
    <row r="215" s="13" customFormat="1">
      <c r="A215" s="13"/>
      <c r="B215" s="237"/>
      <c r="C215" s="238"/>
      <c r="D215" s="239" t="s">
        <v>170</v>
      </c>
      <c r="E215" s="240" t="s">
        <v>1</v>
      </c>
      <c r="F215" s="241" t="s">
        <v>1730</v>
      </c>
      <c r="G215" s="238"/>
      <c r="H215" s="240" t="s">
        <v>1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170</v>
      </c>
      <c r="AU215" s="247" t="s">
        <v>85</v>
      </c>
      <c r="AV215" s="13" t="s">
        <v>83</v>
      </c>
      <c r="AW215" s="13" t="s">
        <v>31</v>
      </c>
      <c r="AX215" s="13" t="s">
        <v>75</v>
      </c>
      <c r="AY215" s="247" t="s">
        <v>156</v>
      </c>
    </row>
    <row r="216" s="13" customFormat="1">
      <c r="A216" s="13"/>
      <c r="B216" s="237"/>
      <c r="C216" s="238"/>
      <c r="D216" s="239" t="s">
        <v>170</v>
      </c>
      <c r="E216" s="240" t="s">
        <v>1</v>
      </c>
      <c r="F216" s="241" t="s">
        <v>1731</v>
      </c>
      <c r="G216" s="238"/>
      <c r="H216" s="240" t="s">
        <v>1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170</v>
      </c>
      <c r="AU216" s="247" t="s">
        <v>85</v>
      </c>
      <c r="AV216" s="13" t="s">
        <v>83</v>
      </c>
      <c r="AW216" s="13" t="s">
        <v>31</v>
      </c>
      <c r="AX216" s="13" t="s">
        <v>75</v>
      </c>
      <c r="AY216" s="247" t="s">
        <v>156</v>
      </c>
    </row>
    <row r="217" s="13" customFormat="1">
      <c r="A217" s="13"/>
      <c r="B217" s="237"/>
      <c r="C217" s="238"/>
      <c r="D217" s="239" t="s">
        <v>170</v>
      </c>
      <c r="E217" s="240" t="s">
        <v>1</v>
      </c>
      <c r="F217" s="241" t="s">
        <v>1732</v>
      </c>
      <c r="G217" s="238"/>
      <c r="H217" s="240" t="s">
        <v>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170</v>
      </c>
      <c r="AU217" s="247" t="s">
        <v>85</v>
      </c>
      <c r="AV217" s="13" t="s">
        <v>83</v>
      </c>
      <c r="AW217" s="13" t="s">
        <v>31</v>
      </c>
      <c r="AX217" s="13" t="s">
        <v>75</v>
      </c>
      <c r="AY217" s="247" t="s">
        <v>156</v>
      </c>
    </row>
    <row r="218" s="13" customFormat="1">
      <c r="A218" s="13"/>
      <c r="B218" s="237"/>
      <c r="C218" s="238"/>
      <c r="D218" s="239" t="s">
        <v>170</v>
      </c>
      <c r="E218" s="240" t="s">
        <v>1</v>
      </c>
      <c r="F218" s="241" t="s">
        <v>1733</v>
      </c>
      <c r="G218" s="238"/>
      <c r="H218" s="240" t="s">
        <v>1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170</v>
      </c>
      <c r="AU218" s="247" t="s">
        <v>85</v>
      </c>
      <c r="AV218" s="13" t="s">
        <v>83</v>
      </c>
      <c r="AW218" s="13" t="s">
        <v>31</v>
      </c>
      <c r="AX218" s="13" t="s">
        <v>75</v>
      </c>
      <c r="AY218" s="247" t="s">
        <v>156</v>
      </c>
    </row>
    <row r="219" s="14" customFormat="1">
      <c r="A219" s="14"/>
      <c r="B219" s="248"/>
      <c r="C219" s="249"/>
      <c r="D219" s="239" t="s">
        <v>170</v>
      </c>
      <c r="E219" s="250" t="s">
        <v>1</v>
      </c>
      <c r="F219" s="251" t="s">
        <v>83</v>
      </c>
      <c r="G219" s="249"/>
      <c r="H219" s="252">
        <v>1</v>
      </c>
      <c r="I219" s="253"/>
      <c r="J219" s="249"/>
      <c r="K219" s="249"/>
      <c r="L219" s="254"/>
      <c r="M219" s="255"/>
      <c r="N219" s="256"/>
      <c r="O219" s="256"/>
      <c r="P219" s="256"/>
      <c r="Q219" s="256"/>
      <c r="R219" s="256"/>
      <c r="S219" s="256"/>
      <c r="T219" s="25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8" t="s">
        <v>170</v>
      </c>
      <c r="AU219" s="258" t="s">
        <v>85</v>
      </c>
      <c r="AV219" s="14" t="s">
        <v>85</v>
      </c>
      <c r="AW219" s="14" t="s">
        <v>31</v>
      </c>
      <c r="AX219" s="14" t="s">
        <v>83</v>
      </c>
      <c r="AY219" s="258" t="s">
        <v>156</v>
      </c>
    </row>
    <row r="220" s="2" customFormat="1" ht="26.4" customHeight="1">
      <c r="A220" s="39"/>
      <c r="B220" s="40"/>
      <c r="C220" s="219" t="s">
        <v>233</v>
      </c>
      <c r="D220" s="219" t="s">
        <v>160</v>
      </c>
      <c r="E220" s="220" t="s">
        <v>1734</v>
      </c>
      <c r="F220" s="221" t="s">
        <v>1735</v>
      </c>
      <c r="G220" s="222" t="s">
        <v>1588</v>
      </c>
      <c r="H220" s="223">
        <v>1</v>
      </c>
      <c r="I220" s="224"/>
      <c r="J220" s="225">
        <f>ROUND(I220*H220,2)</f>
        <v>0</v>
      </c>
      <c r="K220" s="221" t="s">
        <v>164</v>
      </c>
      <c r="L220" s="45"/>
      <c r="M220" s="226" t="s">
        <v>1</v>
      </c>
      <c r="N220" s="227" t="s">
        <v>40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1637</v>
      </c>
      <c r="AT220" s="230" t="s">
        <v>160</v>
      </c>
      <c r="AU220" s="230" t="s">
        <v>85</v>
      </c>
      <c r="AY220" s="18" t="s">
        <v>156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83</v>
      </c>
      <c r="BK220" s="231">
        <f>ROUND(I220*H220,2)</f>
        <v>0</v>
      </c>
      <c r="BL220" s="18" t="s">
        <v>1637</v>
      </c>
      <c r="BM220" s="230" t="s">
        <v>1736</v>
      </c>
    </row>
    <row r="221" s="2" customFormat="1">
      <c r="A221" s="39"/>
      <c r="B221" s="40"/>
      <c r="C221" s="41"/>
      <c r="D221" s="232" t="s">
        <v>168</v>
      </c>
      <c r="E221" s="41"/>
      <c r="F221" s="233" t="s">
        <v>1737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168</v>
      </c>
      <c r="AU221" s="18" t="s">
        <v>85</v>
      </c>
    </row>
    <row r="222" s="13" customFormat="1">
      <c r="A222" s="13"/>
      <c r="B222" s="237"/>
      <c r="C222" s="238"/>
      <c r="D222" s="239" t="s">
        <v>170</v>
      </c>
      <c r="E222" s="240" t="s">
        <v>1</v>
      </c>
      <c r="F222" s="241" t="s">
        <v>1738</v>
      </c>
      <c r="G222" s="238"/>
      <c r="H222" s="240" t="s">
        <v>1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170</v>
      </c>
      <c r="AU222" s="247" t="s">
        <v>85</v>
      </c>
      <c r="AV222" s="13" t="s">
        <v>83</v>
      </c>
      <c r="AW222" s="13" t="s">
        <v>31</v>
      </c>
      <c r="AX222" s="13" t="s">
        <v>75</v>
      </c>
      <c r="AY222" s="247" t="s">
        <v>156</v>
      </c>
    </row>
    <row r="223" s="13" customFormat="1">
      <c r="A223" s="13"/>
      <c r="B223" s="237"/>
      <c r="C223" s="238"/>
      <c r="D223" s="239" t="s">
        <v>170</v>
      </c>
      <c r="E223" s="240" t="s">
        <v>1</v>
      </c>
      <c r="F223" s="241" t="s">
        <v>1739</v>
      </c>
      <c r="G223" s="238"/>
      <c r="H223" s="240" t="s">
        <v>1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7" t="s">
        <v>170</v>
      </c>
      <c r="AU223" s="247" t="s">
        <v>85</v>
      </c>
      <c r="AV223" s="13" t="s">
        <v>83</v>
      </c>
      <c r="AW223" s="13" t="s">
        <v>31</v>
      </c>
      <c r="AX223" s="13" t="s">
        <v>75</v>
      </c>
      <c r="AY223" s="247" t="s">
        <v>156</v>
      </c>
    </row>
    <row r="224" s="14" customFormat="1">
      <c r="A224" s="14"/>
      <c r="B224" s="248"/>
      <c r="C224" s="249"/>
      <c r="D224" s="239" t="s">
        <v>170</v>
      </c>
      <c r="E224" s="250" t="s">
        <v>1</v>
      </c>
      <c r="F224" s="251" t="s">
        <v>83</v>
      </c>
      <c r="G224" s="249"/>
      <c r="H224" s="252">
        <v>1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8" t="s">
        <v>170</v>
      </c>
      <c r="AU224" s="258" t="s">
        <v>85</v>
      </c>
      <c r="AV224" s="14" t="s">
        <v>85</v>
      </c>
      <c r="AW224" s="14" t="s">
        <v>31</v>
      </c>
      <c r="AX224" s="14" t="s">
        <v>83</v>
      </c>
      <c r="AY224" s="258" t="s">
        <v>156</v>
      </c>
    </row>
    <row r="225" s="2" customFormat="1" ht="26.4" customHeight="1">
      <c r="A225" s="39"/>
      <c r="B225" s="40"/>
      <c r="C225" s="219" t="s">
        <v>158</v>
      </c>
      <c r="D225" s="219" t="s">
        <v>160</v>
      </c>
      <c r="E225" s="220" t="s">
        <v>1740</v>
      </c>
      <c r="F225" s="221" t="s">
        <v>1741</v>
      </c>
      <c r="G225" s="222" t="s">
        <v>1588</v>
      </c>
      <c r="H225" s="223">
        <v>1</v>
      </c>
      <c r="I225" s="224"/>
      <c r="J225" s="225">
        <f>ROUND(I225*H225,2)</f>
        <v>0</v>
      </c>
      <c r="K225" s="221" t="s">
        <v>164</v>
      </c>
      <c r="L225" s="45"/>
      <c r="M225" s="226" t="s">
        <v>1</v>
      </c>
      <c r="N225" s="227" t="s">
        <v>40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1637</v>
      </c>
      <c r="AT225" s="230" t="s">
        <v>160</v>
      </c>
      <c r="AU225" s="230" t="s">
        <v>85</v>
      </c>
      <c r="AY225" s="18" t="s">
        <v>156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83</v>
      </c>
      <c r="BK225" s="231">
        <f>ROUND(I225*H225,2)</f>
        <v>0</v>
      </c>
      <c r="BL225" s="18" t="s">
        <v>1637</v>
      </c>
      <c r="BM225" s="230" t="s">
        <v>1742</v>
      </c>
    </row>
    <row r="226" s="2" customFormat="1">
      <c r="A226" s="39"/>
      <c r="B226" s="40"/>
      <c r="C226" s="41"/>
      <c r="D226" s="232" t="s">
        <v>168</v>
      </c>
      <c r="E226" s="41"/>
      <c r="F226" s="233" t="s">
        <v>1743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168</v>
      </c>
      <c r="AU226" s="18" t="s">
        <v>85</v>
      </c>
    </row>
    <row r="227" s="13" customFormat="1">
      <c r="A227" s="13"/>
      <c r="B227" s="237"/>
      <c r="C227" s="238"/>
      <c r="D227" s="239" t="s">
        <v>170</v>
      </c>
      <c r="E227" s="240" t="s">
        <v>1</v>
      </c>
      <c r="F227" s="241" t="s">
        <v>1744</v>
      </c>
      <c r="G227" s="238"/>
      <c r="H227" s="240" t="s">
        <v>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7" t="s">
        <v>170</v>
      </c>
      <c r="AU227" s="247" t="s">
        <v>85</v>
      </c>
      <c r="AV227" s="13" t="s">
        <v>83</v>
      </c>
      <c r="AW227" s="13" t="s">
        <v>31</v>
      </c>
      <c r="AX227" s="13" t="s">
        <v>75</v>
      </c>
      <c r="AY227" s="247" t="s">
        <v>156</v>
      </c>
    </row>
    <row r="228" s="14" customFormat="1">
      <c r="A228" s="14"/>
      <c r="B228" s="248"/>
      <c r="C228" s="249"/>
      <c r="D228" s="239" t="s">
        <v>170</v>
      </c>
      <c r="E228" s="250" t="s">
        <v>1</v>
      </c>
      <c r="F228" s="251" t="s">
        <v>83</v>
      </c>
      <c r="G228" s="249"/>
      <c r="H228" s="252">
        <v>1</v>
      </c>
      <c r="I228" s="253"/>
      <c r="J228" s="249"/>
      <c r="K228" s="249"/>
      <c r="L228" s="254"/>
      <c r="M228" s="255"/>
      <c r="N228" s="256"/>
      <c r="O228" s="256"/>
      <c r="P228" s="256"/>
      <c r="Q228" s="256"/>
      <c r="R228" s="256"/>
      <c r="S228" s="256"/>
      <c r="T228" s="25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8" t="s">
        <v>170</v>
      </c>
      <c r="AU228" s="258" t="s">
        <v>85</v>
      </c>
      <c r="AV228" s="14" t="s">
        <v>85</v>
      </c>
      <c r="AW228" s="14" t="s">
        <v>31</v>
      </c>
      <c r="AX228" s="14" t="s">
        <v>83</v>
      </c>
      <c r="AY228" s="258" t="s">
        <v>156</v>
      </c>
    </row>
    <row r="229" s="2" customFormat="1" ht="26.4" customHeight="1">
      <c r="A229" s="39"/>
      <c r="B229" s="40"/>
      <c r="C229" s="219" t="s">
        <v>7</v>
      </c>
      <c r="D229" s="219" t="s">
        <v>160</v>
      </c>
      <c r="E229" s="220" t="s">
        <v>1745</v>
      </c>
      <c r="F229" s="221" t="s">
        <v>1746</v>
      </c>
      <c r="G229" s="222" t="s">
        <v>1588</v>
      </c>
      <c r="H229" s="223">
        <v>1</v>
      </c>
      <c r="I229" s="224"/>
      <c r="J229" s="225">
        <f>ROUND(I229*H229,2)</f>
        <v>0</v>
      </c>
      <c r="K229" s="221" t="s">
        <v>164</v>
      </c>
      <c r="L229" s="45"/>
      <c r="M229" s="226" t="s">
        <v>1</v>
      </c>
      <c r="N229" s="227" t="s">
        <v>40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1637</v>
      </c>
      <c r="AT229" s="230" t="s">
        <v>160</v>
      </c>
      <c r="AU229" s="230" t="s">
        <v>85</v>
      </c>
      <c r="AY229" s="18" t="s">
        <v>156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83</v>
      </c>
      <c r="BK229" s="231">
        <f>ROUND(I229*H229,2)</f>
        <v>0</v>
      </c>
      <c r="BL229" s="18" t="s">
        <v>1637</v>
      </c>
      <c r="BM229" s="230" t="s">
        <v>1747</v>
      </c>
    </row>
    <row r="230" s="2" customFormat="1">
      <c r="A230" s="39"/>
      <c r="B230" s="40"/>
      <c r="C230" s="41"/>
      <c r="D230" s="232" t="s">
        <v>168</v>
      </c>
      <c r="E230" s="41"/>
      <c r="F230" s="233" t="s">
        <v>1748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168</v>
      </c>
      <c r="AU230" s="18" t="s">
        <v>85</v>
      </c>
    </row>
    <row r="231" s="13" customFormat="1">
      <c r="A231" s="13"/>
      <c r="B231" s="237"/>
      <c r="C231" s="238"/>
      <c r="D231" s="239" t="s">
        <v>170</v>
      </c>
      <c r="E231" s="240" t="s">
        <v>1</v>
      </c>
      <c r="F231" s="241" t="s">
        <v>1749</v>
      </c>
      <c r="G231" s="238"/>
      <c r="H231" s="240" t="s">
        <v>1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7" t="s">
        <v>170</v>
      </c>
      <c r="AU231" s="247" t="s">
        <v>85</v>
      </c>
      <c r="AV231" s="13" t="s">
        <v>83</v>
      </c>
      <c r="AW231" s="13" t="s">
        <v>31</v>
      </c>
      <c r="AX231" s="13" t="s">
        <v>75</v>
      </c>
      <c r="AY231" s="247" t="s">
        <v>156</v>
      </c>
    </row>
    <row r="232" s="13" customFormat="1">
      <c r="A232" s="13"/>
      <c r="B232" s="237"/>
      <c r="C232" s="238"/>
      <c r="D232" s="239" t="s">
        <v>170</v>
      </c>
      <c r="E232" s="240" t="s">
        <v>1</v>
      </c>
      <c r="F232" s="241" t="s">
        <v>1750</v>
      </c>
      <c r="G232" s="238"/>
      <c r="H232" s="240" t="s">
        <v>1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170</v>
      </c>
      <c r="AU232" s="247" t="s">
        <v>85</v>
      </c>
      <c r="AV232" s="13" t="s">
        <v>83</v>
      </c>
      <c r="AW232" s="13" t="s">
        <v>31</v>
      </c>
      <c r="AX232" s="13" t="s">
        <v>75</v>
      </c>
      <c r="AY232" s="247" t="s">
        <v>156</v>
      </c>
    </row>
    <row r="233" s="13" customFormat="1">
      <c r="A233" s="13"/>
      <c r="B233" s="237"/>
      <c r="C233" s="238"/>
      <c r="D233" s="239" t="s">
        <v>170</v>
      </c>
      <c r="E233" s="240" t="s">
        <v>1</v>
      </c>
      <c r="F233" s="241" t="s">
        <v>1751</v>
      </c>
      <c r="G233" s="238"/>
      <c r="H233" s="240" t="s">
        <v>1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7" t="s">
        <v>170</v>
      </c>
      <c r="AU233" s="247" t="s">
        <v>85</v>
      </c>
      <c r="AV233" s="13" t="s">
        <v>83</v>
      </c>
      <c r="AW233" s="13" t="s">
        <v>31</v>
      </c>
      <c r="AX233" s="13" t="s">
        <v>75</v>
      </c>
      <c r="AY233" s="247" t="s">
        <v>156</v>
      </c>
    </row>
    <row r="234" s="13" customFormat="1">
      <c r="A234" s="13"/>
      <c r="B234" s="237"/>
      <c r="C234" s="238"/>
      <c r="D234" s="239" t="s">
        <v>170</v>
      </c>
      <c r="E234" s="240" t="s">
        <v>1</v>
      </c>
      <c r="F234" s="241" t="s">
        <v>1752</v>
      </c>
      <c r="G234" s="238"/>
      <c r="H234" s="240" t="s">
        <v>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170</v>
      </c>
      <c r="AU234" s="247" t="s">
        <v>85</v>
      </c>
      <c r="AV234" s="13" t="s">
        <v>83</v>
      </c>
      <c r="AW234" s="13" t="s">
        <v>31</v>
      </c>
      <c r="AX234" s="13" t="s">
        <v>75</v>
      </c>
      <c r="AY234" s="247" t="s">
        <v>156</v>
      </c>
    </row>
    <row r="235" s="13" customFormat="1">
      <c r="A235" s="13"/>
      <c r="B235" s="237"/>
      <c r="C235" s="238"/>
      <c r="D235" s="239" t="s">
        <v>170</v>
      </c>
      <c r="E235" s="240" t="s">
        <v>1</v>
      </c>
      <c r="F235" s="241" t="s">
        <v>1753</v>
      </c>
      <c r="G235" s="238"/>
      <c r="H235" s="240" t="s">
        <v>1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7" t="s">
        <v>170</v>
      </c>
      <c r="AU235" s="247" t="s">
        <v>85</v>
      </c>
      <c r="AV235" s="13" t="s">
        <v>83</v>
      </c>
      <c r="AW235" s="13" t="s">
        <v>31</v>
      </c>
      <c r="AX235" s="13" t="s">
        <v>75</v>
      </c>
      <c r="AY235" s="247" t="s">
        <v>156</v>
      </c>
    </row>
    <row r="236" s="13" customFormat="1">
      <c r="A236" s="13"/>
      <c r="B236" s="237"/>
      <c r="C236" s="238"/>
      <c r="D236" s="239" t="s">
        <v>170</v>
      </c>
      <c r="E236" s="240" t="s">
        <v>1</v>
      </c>
      <c r="F236" s="241" t="s">
        <v>1754</v>
      </c>
      <c r="G236" s="238"/>
      <c r="H236" s="240" t="s">
        <v>1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7" t="s">
        <v>170</v>
      </c>
      <c r="AU236" s="247" t="s">
        <v>85</v>
      </c>
      <c r="AV236" s="13" t="s">
        <v>83</v>
      </c>
      <c r="AW236" s="13" t="s">
        <v>31</v>
      </c>
      <c r="AX236" s="13" t="s">
        <v>75</v>
      </c>
      <c r="AY236" s="247" t="s">
        <v>156</v>
      </c>
    </row>
    <row r="237" s="13" customFormat="1">
      <c r="A237" s="13"/>
      <c r="B237" s="237"/>
      <c r="C237" s="238"/>
      <c r="D237" s="239" t="s">
        <v>170</v>
      </c>
      <c r="E237" s="240" t="s">
        <v>1</v>
      </c>
      <c r="F237" s="241" t="s">
        <v>1755</v>
      </c>
      <c r="G237" s="238"/>
      <c r="H237" s="240" t="s">
        <v>1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170</v>
      </c>
      <c r="AU237" s="247" t="s">
        <v>85</v>
      </c>
      <c r="AV237" s="13" t="s">
        <v>83</v>
      </c>
      <c r="AW237" s="13" t="s">
        <v>31</v>
      </c>
      <c r="AX237" s="13" t="s">
        <v>75</v>
      </c>
      <c r="AY237" s="247" t="s">
        <v>156</v>
      </c>
    </row>
    <row r="238" s="13" customFormat="1">
      <c r="A238" s="13"/>
      <c r="B238" s="237"/>
      <c r="C238" s="238"/>
      <c r="D238" s="239" t="s">
        <v>170</v>
      </c>
      <c r="E238" s="240" t="s">
        <v>1</v>
      </c>
      <c r="F238" s="241" t="s">
        <v>1756</v>
      </c>
      <c r="G238" s="238"/>
      <c r="H238" s="240" t="s">
        <v>1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7" t="s">
        <v>170</v>
      </c>
      <c r="AU238" s="247" t="s">
        <v>85</v>
      </c>
      <c r="AV238" s="13" t="s">
        <v>83</v>
      </c>
      <c r="AW238" s="13" t="s">
        <v>31</v>
      </c>
      <c r="AX238" s="13" t="s">
        <v>75</v>
      </c>
      <c r="AY238" s="247" t="s">
        <v>156</v>
      </c>
    </row>
    <row r="239" s="13" customFormat="1">
      <c r="A239" s="13"/>
      <c r="B239" s="237"/>
      <c r="C239" s="238"/>
      <c r="D239" s="239" t="s">
        <v>170</v>
      </c>
      <c r="E239" s="240" t="s">
        <v>1</v>
      </c>
      <c r="F239" s="241" t="s">
        <v>1757</v>
      </c>
      <c r="G239" s="238"/>
      <c r="H239" s="240" t="s">
        <v>1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7" t="s">
        <v>170</v>
      </c>
      <c r="AU239" s="247" t="s">
        <v>85</v>
      </c>
      <c r="AV239" s="13" t="s">
        <v>83</v>
      </c>
      <c r="AW239" s="13" t="s">
        <v>31</v>
      </c>
      <c r="AX239" s="13" t="s">
        <v>75</v>
      </c>
      <c r="AY239" s="247" t="s">
        <v>156</v>
      </c>
    </row>
    <row r="240" s="13" customFormat="1">
      <c r="A240" s="13"/>
      <c r="B240" s="237"/>
      <c r="C240" s="238"/>
      <c r="D240" s="239" t="s">
        <v>170</v>
      </c>
      <c r="E240" s="240" t="s">
        <v>1</v>
      </c>
      <c r="F240" s="241" t="s">
        <v>1758</v>
      </c>
      <c r="G240" s="238"/>
      <c r="H240" s="240" t="s">
        <v>1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7" t="s">
        <v>170</v>
      </c>
      <c r="AU240" s="247" t="s">
        <v>85</v>
      </c>
      <c r="AV240" s="13" t="s">
        <v>83</v>
      </c>
      <c r="AW240" s="13" t="s">
        <v>31</v>
      </c>
      <c r="AX240" s="13" t="s">
        <v>75</v>
      </c>
      <c r="AY240" s="247" t="s">
        <v>156</v>
      </c>
    </row>
    <row r="241" s="14" customFormat="1">
      <c r="A241" s="14"/>
      <c r="B241" s="248"/>
      <c r="C241" s="249"/>
      <c r="D241" s="239" t="s">
        <v>170</v>
      </c>
      <c r="E241" s="250" t="s">
        <v>1</v>
      </c>
      <c r="F241" s="251" t="s">
        <v>83</v>
      </c>
      <c r="G241" s="249"/>
      <c r="H241" s="252">
        <v>1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8" t="s">
        <v>170</v>
      </c>
      <c r="AU241" s="258" t="s">
        <v>85</v>
      </c>
      <c r="AV241" s="14" t="s">
        <v>85</v>
      </c>
      <c r="AW241" s="14" t="s">
        <v>31</v>
      </c>
      <c r="AX241" s="14" t="s">
        <v>83</v>
      </c>
      <c r="AY241" s="258" t="s">
        <v>156</v>
      </c>
    </row>
    <row r="242" s="2" customFormat="1" ht="26.4" customHeight="1">
      <c r="A242" s="39"/>
      <c r="B242" s="40"/>
      <c r="C242" s="219" t="s">
        <v>182</v>
      </c>
      <c r="D242" s="219" t="s">
        <v>160</v>
      </c>
      <c r="E242" s="220" t="s">
        <v>1759</v>
      </c>
      <c r="F242" s="221" t="s">
        <v>1760</v>
      </c>
      <c r="G242" s="222" t="s">
        <v>1588</v>
      </c>
      <c r="H242" s="223">
        <v>1</v>
      </c>
      <c r="I242" s="224"/>
      <c r="J242" s="225">
        <f>ROUND(I242*H242,2)</f>
        <v>0</v>
      </c>
      <c r="K242" s="221" t="s">
        <v>164</v>
      </c>
      <c r="L242" s="45"/>
      <c r="M242" s="226" t="s">
        <v>1</v>
      </c>
      <c r="N242" s="227" t="s">
        <v>40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1637</v>
      </c>
      <c r="AT242" s="230" t="s">
        <v>160</v>
      </c>
      <c r="AU242" s="230" t="s">
        <v>85</v>
      </c>
      <c r="AY242" s="18" t="s">
        <v>156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83</v>
      </c>
      <c r="BK242" s="231">
        <f>ROUND(I242*H242,2)</f>
        <v>0</v>
      </c>
      <c r="BL242" s="18" t="s">
        <v>1637</v>
      </c>
      <c r="BM242" s="230" t="s">
        <v>1761</v>
      </c>
    </row>
    <row r="243" s="2" customFormat="1">
      <c r="A243" s="39"/>
      <c r="B243" s="40"/>
      <c r="C243" s="41"/>
      <c r="D243" s="232" t="s">
        <v>168</v>
      </c>
      <c r="E243" s="41"/>
      <c r="F243" s="233" t="s">
        <v>1762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168</v>
      </c>
      <c r="AU243" s="18" t="s">
        <v>85</v>
      </c>
    </row>
    <row r="244" s="13" customFormat="1">
      <c r="A244" s="13"/>
      <c r="B244" s="237"/>
      <c r="C244" s="238"/>
      <c r="D244" s="239" t="s">
        <v>170</v>
      </c>
      <c r="E244" s="240" t="s">
        <v>1</v>
      </c>
      <c r="F244" s="241" t="s">
        <v>1763</v>
      </c>
      <c r="G244" s="238"/>
      <c r="H244" s="240" t="s">
        <v>1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170</v>
      </c>
      <c r="AU244" s="247" t="s">
        <v>85</v>
      </c>
      <c r="AV244" s="13" t="s">
        <v>83</v>
      </c>
      <c r="AW244" s="13" t="s">
        <v>31</v>
      </c>
      <c r="AX244" s="13" t="s">
        <v>75</v>
      </c>
      <c r="AY244" s="247" t="s">
        <v>156</v>
      </c>
    </row>
    <row r="245" s="13" customFormat="1">
      <c r="A245" s="13"/>
      <c r="B245" s="237"/>
      <c r="C245" s="238"/>
      <c r="D245" s="239" t="s">
        <v>170</v>
      </c>
      <c r="E245" s="240" t="s">
        <v>1</v>
      </c>
      <c r="F245" s="241" t="s">
        <v>1764</v>
      </c>
      <c r="G245" s="238"/>
      <c r="H245" s="240" t="s">
        <v>1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170</v>
      </c>
      <c r="AU245" s="247" t="s">
        <v>85</v>
      </c>
      <c r="AV245" s="13" t="s">
        <v>83</v>
      </c>
      <c r="AW245" s="13" t="s">
        <v>31</v>
      </c>
      <c r="AX245" s="13" t="s">
        <v>75</v>
      </c>
      <c r="AY245" s="247" t="s">
        <v>156</v>
      </c>
    </row>
    <row r="246" s="13" customFormat="1">
      <c r="A246" s="13"/>
      <c r="B246" s="237"/>
      <c r="C246" s="238"/>
      <c r="D246" s="239" t="s">
        <v>170</v>
      </c>
      <c r="E246" s="240" t="s">
        <v>1</v>
      </c>
      <c r="F246" s="241" t="s">
        <v>1765</v>
      </c>
      <c r="G246" s="238"/>
      <c r="H246" s="240" t="s">
        <v>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170</v>
      </c>
      <c r="AU246" s="247" t="s">
        <v>85</v>
      </c>
      <c r="AV246" s="13" t="s">
        <v>83</v>
      </c>
      <c r="AW246" s="13" t="s">
        <v>31</v>
      </c>
      <c r="AX246" s="13" t="s">
        <v>75</v>
      </c>
      <c r="AY246" s="247" t="s">
        <v>156</v>
      </c>
    </row>
    <row r="247" s="13" customFormat="1">
      <c r="A247" s="13"/>
      <c r="B247" s="237"/>
      <c r="C247" s="238"/>
      <c r="D247" s="239" t="s">
        <v>170</v>
      </c>
      <c r="E247" s="240" t="s">
        <v>1</v>
      </c>
      <c r="F247" s="241" t="s">
        <v>1766</v>
      </c>
      <c r="G247" s="238"/>
      <c r="H247" s="240" t="s">
        <v>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170</v>
      </c>
      <c r="AU247" s="247" t="s">
        <v>85</v>
      </c>
      <c r="AV247" s="13" t="s">
        <v>83</v>
      </c>
      <c r="AW247" s="13" t="s">
        <v>31</v>
      </c>
      <c r="AX247" s="13" t="s">
        <v>75</v>
      </c>
      <c r="AY247" s="247" t="s">
        <v>156</v>
      </c>
    </row>
    <row r="248" s="13" customFormat="1">
      <c r="A248" s="13"/>
      <c r="B248" s="237"/>
      <c r="C248" s="238"/>
      <c r="D248" s="239" t="s">
        <v>170</v>
      </c>
      <c r="E248" s="240" t="s">
        <v>1</v>
      </c>
      <c r="F248" s="241" t="s">
        <v>1767</v>
      </c>
      <c r="G248" s="238"/>
      <c r="H248" s="240" t="s">
        <v>1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170</v>
      </c>
      <c r="AU248" s="247" t="s">
        <v>85</v>
      </c>
      <c r="AV248" s="13" t="s">
        <v>83</v>
      </c>
      <c r="AW248" s="13" t="s">
        <v>31</v>
      </c>
      <c r="AX248" s="13" t="s">
        <v>75</v>
      </c>
      <c r="AY248" s="247" t="s">
        <v>156</v>
      </c>
    </row>
    <row r="249" s="14" customFormat="1">
      <c r="A249" s="14"/>
      <c r="B249" s="248"/>
      <c r="C249" s="249"/>
      <c r="D249" s="239" t="s">
        <v>170</v>
      </c>
      <c r="E249" s="250" t="s">
        <v>1</v>
      </c>
      <c r="F249" s="251" t="s">
        <v>83</v>
      </c>
      <c r="G249" s="249"/>
      <c r="H249" s="252">
        <v>1</v>
      </c>
      <c r="I249" s="253"/>
      <c r="J249" s="249"/>
      <c r="K249" s="249"/>
      <c r="L249" s="254"/>
      <c r="M249" s="255"/>
      <c r="N249" s="256"/>
      <c r="O249" s="256"/>
      <c r="P249" s="256"/>
      <c r="Q249" s="256"/>
      <c r="R249" s="256"/>
      <c r="S249" s="256"/>
      <c r="T249" s="25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8" t="s">
        <v>170</v>
      </c>
      <c r="AU249" s="258" t="s">
        <v>85</v>
      </c>
      <c r="AV249" s="14" t="s">
        <v>85</v>
      </c>
      <c r="AW249" s="14" t="s">
        <v>31</v>
      </c>
      <c r="AX249" s="14" t="s">
        <v>83</v>
      </c>
      <c r="AY249" s="258" t="s">
        <v>156</v>
      </c>
    </row>
    <row r="250" s="12" customFormat="1" ht="22.8" customHeight="1">
      <c r="A250" s="12"/>
      <c r="B250" s="203"/>
      <c r="C250" s="204"/>
      <c r="D250" s="205" t="s">
        <v>74</v>
      </c>
      <c r="E250" s="217" t="s">
        <v>1768</v>
      </c>
      <c r="F250" s="217" t="s">
        <v>1769</v>
      </c>
      <c r="G250" s="204"/>
      <c r="H250" s="204"/>
      <c r="I250" s="207"/>
      <c r="J250" s="218">
        <f>BK250</f>
        <v>0</v>
      </c>
      <c r="K250" s="204"/>
      <c r="L250" s="209"/>
      <c r="M250" s="210"/>
      <c r="N250" s="211"/>
      <c r="O250" s="211"/>
      <c r="P250" s="212">
        <f>SUM(P251:P260)</f>
        <v>0</v>
      </c>
      <c r="Q250" s="211"/>
      <c r="R250" s="212">
        <f>SUM(R251:R260)</f>
        <v>0</v>
      </c>
      <c r="S250" s="211"/>
      <c r="T250" s="213">
        <f>SUM(T251:T260)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4" t="s">
        <v>197</v>
      </c>
      <c r="AT250" s="215" t="s">
        <v>74</v>
      </c>
      <c r="AU250" s="215" t="s">
        <v>83</v>
      </c>
      <c r="AY250" s="214" t="s">
        <v>156</v>
      </c>
      <c r="BK250" s="216">
        <f>SUM(BK251:BK260)</f>
        <v>0</v>
      </c>
    </row>
    <row r="251" s="2" customFormat="1" ht="26.4" customHeight="1">
      <c r="A251" s="39"/>
      <c r="B251" s="40"/>
      <c r="C251" s="219" t="s">
        <v>264</v>
      </c>
      <c r="D251" s="219" t="s">
        <v>160</v>
      </c>
      <c r="E251" s="220" t="s">
        <v>1770</v>
      </c>
      <c r="F251" s="221" t="s">
        <v>1771</v>
      </c>
      <c r="G251" s="222" t="s">
        <v>1588</v>
      </c>
      <c r="H251" s="223">
        <v>1</v>
      </c>
      <c r="I251" s="224"/>
      <c r="J251" s="225">
        <f>ROUND(I251*H251,2)</f>
        <v>0</v>
      </c>
      <c r="K251" s="221" t="s">
        <v>164</v>
      </c>
      <c r="L251" s="45"/>
      <c r="M251" s="226" t="s">
        <v>1</v>
      </c>
      <c r="N251" s="227" t="s">
        <v>40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1637</v>
      </c>
      <c r="AT251" s="230" t="s">
        <v>160</v>
      </c>
      <c r="AU251" s="230" t="s">
        <v>85</v>
      </c>
      <c r="AY251" s="18" t="s">
        <v>156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83</v>
      </c>
      <c r="BK251" s="231">
        <f>ROUND(I251*H251,2)</f>
        <v>0</v>
      </c>
      <c r="BL251" s="18" t="s">
        <v>1637</v>
      </c>
      <c r="BM251" s="230" t="s">
        <v>1772</v>
      </c>
    </row>
    <row r="252" s="2" customFormat="1">
      <c r="A252" s="39"/>
      <c r="B252" s="40"/>
      <c r="C252" s="41"/>
      <c r="D252" s="232" t="s">
        <v>168</v>
      </c>
      <c r="E252" s="41"/>
      <c r="F252" s="233" t="s">
        <v>1773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168</v>
      </c>
      <c r="AU252" s="18" t="s">
        <v>85</v>
      </c>
    </row>
    <row r="253" s="13" customFormat="1">
      <c r="A253" s="13"/>
      <c r="B253" s="237"/>
      <c r="C253" s="238"/>
      <c r="D253" s="239" t="s">
        <v>170</v>
      </c>
      <c r="E253" s="240" t="s">
        <v>1</v>
      </c>
      <c r="F253" s="241" t="s">
        <v>1774</v>
      </c>
      <c r="G253" s="238"/>
      <c r="H253" s="240" t="s">
        <v>1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7" t="s">
        <v>170</v>
      </c>
      <c r="AU253" s="247" t="s">
        <v>85</v>
      </c>
      <c r="AV253" s="13" t="s">
        <v>83</v>
      </c>
      <c r="AW253" s="13" t="s">
        <v>31</v>
      </c>
      <c r="AX253" s="13" t="s">
        <v>75</v>
      </c>
      <c r="AY253" s="247" t="s">
        <v>156</v>
      </c>
    </row>
    <row r="254" s="13" customFormat="1">
      <c r="A254" s="13"/>
      <c r="B254" s="237"/>
      <c r="C254" s="238"/>
      <c r="D254" s="239" t="s">
        <v>170</v>
      </c>
      <c r="E254" s="240" t="s">
        <v>1</v>
      </c>
      <c r="F254" s="241" t="s">
        <v>1775</v>
      </c>
      <c r="G254" s="238"/>
      <c r="H254" s="240" t="s">
        <v>1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170</v>
      </c>
      <c r="AU254" s="247" t="s">
        <v>85</v>
      </c>
      <c r="AV254" s="13" t="s">
        <v>83</v>
      </c>
      <c r="AW254" s="13" t="s">
        <v>31</v>
      </c>
      <c r="AX254" s="13" t="s">
        <v>75</v>
      </c>
      <c r="AY254" s="247" t="s">
        <v>156</v>
      </c>
    </row>
    <row r="255" s="13" customFormat="1">
      <c r="A255" s="13"/>
      <c r="B255" s="237"/>
      <c r="C255" s="238"/>
      <c r="D255" s="239" t="s">
        <v>170</v>
      </c>
      <c r="E255" s="240" t="s">
        <v>1</v>
      </c>
      <c r="F255" s="241" t="s">
        <v>1776</v>
      </c>
      <c r="G255" s="238"/>
      <c r="H255" s="240" t="s">
        <v>1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7" t="s">
        <v>170</v>
      </c>
      <c r="AU255" s="247" t="s">
        <v>85</v>
      </c>
      <c r="AV255" s="13" t="s">
        <v>83</v>
      </c>
      <c r="AW255" s="13" t="s">
        <v>31</v>
      </c>
      <c r="AX255" s="13" t="s">
        <v>75</v>
      </c>
      <c r="AY255" s="247" t="s">
        <v>156</v>
      </c>
    </row>
    <row r="256" s="14" customFormat="1">
      <c r="A256" s="14"/>
      <c r="B256" s="248"/>
      <c r="C256" s="249"/>
      <c r="D256" s="239" t="s">
        <v>170</v>
      </c>
      <c r="E256" s="250" t="s">
        <v>1</v>
      </c>
      <c r="F256" s="251" t="s">
        <v>83</v>
      </c>
      <c r="G256" s="249"/>
      <c r="H256" s="252">
        <v>1</v>
      </c>
      <c r="I256" s="253"/>
      <c r="J256" s="249"/>
      <c r="K256" s="249"/>
      <c r="L256" s="254"/>
      <c r="M256" s="255"/>
      <c r="N256" s="256"/>
      <c r="O256" s="256"/>
      <c r="P256" s="256"/>
      <c r="Q256" s="256"/>
      <c r="R256" s="256"/>
      <c r="S256" s="256"/>
      <c r="T256" s="25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8" t="s">
        <v>170</v>
      </c>
      <c r="AU256" s="258" t="s">
        <v>85</v>
      </c>
      <c r="AV256" s="14" t="s">
        <v>85</v>
      </c>
      <c r="AW256" s="14" t="s">
        <v>31</v>
      </c>
      <c r="AX256" s="14" t="s">
        <v>83</v>
      </c>
      <c r="AY256" s="258" t="s">
        <v>156</v>
      </c>
    </row>
    <row r="257" s="2" customFormat="1" ht="26.4" customHeight="1">
      <c r="A257" s="39"/>
      <c r="B257" s="40"/>
      <c r="C257" s="219" t="s">
        <v>275</v>
      </c>
      <c r="D257" s="219" t="s">
        <v>160</v>
      </c>
      <c r="E257" s="220" t="s">
        <v>1777</v>
      </c>
      <c r="F257" s="221" t="s">
        <v>1778</v>
      </c>
      <c r="G257" s="222" t="s">
        <v>1588</v>
      </c>
      <c r="H257" s="223">
        <v>1</v>
      </c>
      <c r="I257" s="224"/>
      <c r="J257" s="225">
        <f>ROUND(I257*H257,2)</f>
        <v>0</v>
      </c>
      <c r="K257" s="221" t="s">
        <v>164</v>
      </c>
      <c r="L257" s="45"/>
      <c r="M257" s="226" t="s">
        <v>1</v>
      </c>
      <c r="N257" s="227" t="s">
        <v>40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1637</v>
      </c>
      <c r="AT257" s="230" t="s">
        <v>160</v>
      </c>
      <c r="AU257" s="230" t="s">
        <v>85</v>
      </c>
      <c r="AY257" s="18" t="s">
        <v>156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83</v>
      </c>
      <c r="BK257" s="231">
        <f>ROUND(I257*H257,2)</f>
        <v>0</v>
      </c>
      <c r="BL257" s="18" t="s">
        <v>1637</v>
      </c>
      <c r="BM257" s="230" t="s">
        <v>1779</v>
      </c>
    </row>
    <row r="258" s="2" customFormat="1">
      <c r="A258" s="39"/>
      <c r="B258" s="40"/>
      <c r="C258" s="41"/>
      <c r="D258" s="232" t="s">
        <v>168</v>
      </c>
      <c r="E258" s="41"/>
      <c r="F258" s="233" t="s">
        <v>1780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168</v>
      </c>
      <c r="AU258" s="18" t="s">
        <v>85</v>
      </c>
    </row>
    <row r="259" s="13" customFormat="1">
      <c r="A259" s="13"/>
      <c r="B259" s="237"/>
      <c r="C259" s="238"/>
      <c r="D259" s="239" t="s">
        <v>170</v>
      </c>
      <c r="E259" s="240" t="s">
        <v>1</v>
      </c>
      <c r="F259" s="241" t="s">
        <v>1781</v>
      </c>
      <c r="G259" s="238"/>
      <c r="H259" s="240" t="s">
        <v>1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7" t="s">
        <v>170</v>
      </c>
      <c r="AU259" s="247" t="s">
        <v>85</v>
      </c>
      <c r="AV259" s="13" t="s">
        <v>83</v>
      </c>
      <c r="AW259" s="13" t="s">
        <v>31</v>
      </c>
      <c r="AX259" s="13" t="s">
        <v>75</v>
      </c>
      <c r="AY259" s="247" t="s">
        <v>156</v>
      </c>
    </row>
    <row r="260" s="14" customFormat="1">
      <c r="A260" s="14"/>
      <c r="B260" s="248"/>
      <c r="C260" s="249"/>
      <c r="D260" s="239" t="s">
        <v>170</v>
      </c>
      <c r="E260" s="250" t="s">
        <v>1</v>
      </c>
      <c r="F260" s="251" t="s">
        <v>83</v>
      </c>
      <c r="G260" s="249"/>
      <c r="H260" s="252">
        <v>1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8" t="s">
        <v>170</v>
      </c>
      <c r="AU260" s="258" t="s">
        <v>85</v>
      </c>
      <c r="AV260" s="14" t="s">
        <v>85</v>
      </c>
      <c r="AW260" s="14" t="s">
        <v>31</v>
      </c>
      <c r="AX260" s="14" t="s">
        <v>83</v>
      </c>
      <c r="AY260" s="258" t="s">
        <v>156</v>
      </c>
    </row>
    <row r="261" s="12" customFormat="1" ht="22.8" customHeight="1">
      <c r="A261" s="12"/>
      <c r="B261" s="203"/>
      <c r="C261" s="204"/>
      <c r="D261" s="205" t="s">
        <v>74</v>
      </c>
      <c r="E261" s="217" t="s">
        <v>1782</v>
      </c>
      <c r="F261" s="217" t="s">
        <v>1783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SUM(P262:P268)</f>
        <v>0</v>
      </c>
      <c r="Q261" s="211"/>
      <c r="R261" s="212">
        <f>SUM(R262:R268)</f>
        <v>0</v>
      </c>
      <c r="S261" s="211"/>
      <c r="T261" s="213">
        <f>SUM(T262:T268)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197</v>
      </c>
      <c r="AT261" s="215" t="s">
        <v>74</v>
      </c>
      <c r="AU261" s="215" t="s">
        <v>83</v>
      </c>
      <c r="AY261" s="214" t="s">
        <v>156</v>
      </c>
      <c r="BK261" s="216">
        <f>SUM(BK262:BK268)</f>
        <v>0</v>
      </c>
    </row>
    <row r="262" s="2" customFormat="1" ht="26.4" customHeight="1">
      <c r="A262" s="39"/>
      <c r="B262" s="40"/>
      <c r="C262" s="219" t="s">
        <v>209</v>
      </c>
      <c r="D262" s="219" t="s">
        <v>160</v>
      </c>
      <c r="E262" s="220" t="s">
        <v>1784</v>
      </c>
      <c r="F262" s="221" t="s">
        <v>1785</v>
      </c>
      <c r="G262" s="222" t="s">
        <v>1588</v>
      </c>
      <c r="H262" s="223">
        <v>1</v>
      </c>
      <c r="I262" s="224"/>
      <c r="J262" s="225">
        <f>ROUND(I262*H262,2)</f>
        <v>0</v>
      </c>
      <c r="K262" s="221" t="s">
        <v>164</v>
      </c>
      <c r="L262" s="45"/>
      <c r="M262" s="226" t="s">
        <v>1</v>
      </c>
      <c r="N262" s="227" t="s">
        <v>40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1637</v>
      </c>
      <c r="AT262" s="230" t="s">
        <v>160</v>
      </c>
      <c r="AU262" s="230" t="s">
        <v>85</v>
      </c>
      <c r="AY262" s="18" t="s">
        <v>156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83</v>
      </c>
      <c r="BK262" s="231">
        <f>ROUND(I262*H262,2)</f>
        <v>0</v>
      </c>
      <c r="BL262" s="18" t="s">
        <v>1637</v>
      </c>
      <c r="BM262" s="230" t="s">
        <v>1786</v>
      </c>
    </row>
    <row r="263" s="2" customFormat="1">
      <c r="A263" s="39"/>
      <c r="B263" s="40"/>
      <c r="C263" s="41"/>
      <c r="D263" s="232" t="s">
        <v>168</v>
      </c>
      <c r="E263" s="41"/>
      <c r="F263" s="233" t="s">
        <v>1787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168</v>
      </c>
      <c r="AU263" s="18" t="s">
        <v>85</v>
      </c>
    </row>
    <row r="264" s="13" customFormat="1">
      <c r="A264" s="13"/>
      <c r="B264" s="237"/>
      <c r="C264" s="238"/>
      <c r="D264" s="239" t="s">
        <v>170</v>
      </c>
      <c r="E264" s="240" t="s">
        <v>1</v>
      </c>
      <c r="F264" s="241" t="s">
        <v>1700</v>
      </c>
      <c r="G264" s="238"/>
      <c r="H264" s="240" t="s">
        <v>1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170</v>
      </c>
      <c r="AU264" s="247" t="s">
        <v>85</v>
      </c>
      <c r="AV264" s="13" t="s">
        <v>83</v>
      </c>
      <c r="AW264" s="13" t="s">
        <v>31</v>
      </c>
      <c r="AX264" s="13" t="s">
        <v>75</v>
      </c>
      <c r="AY264" s="247" t="s">
        <v>156</v>
      </c>
    </row>
    <row r="265" s="13" customFormat="1">
      <c r="A265" s="13"/>
      <c r="B265" s="237"/>
      <c r="C265" s="238"/>
      <c r="D265" s="239" t="s">
        <v>170</v>
      </c>
      <c r="E265" s="240" t="s">
        <v>1</v>
      </c>
      <c r="F265" s="241" t="s">
        <v>1788</v>
      </c>
      <c r="G265" s="238"/>
      <c r="H265" s="240" t="s">
        <v>1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7" t="s">
        <v>170</v>
      </c>
      <c r="AU265" s="247" t="s">
        <v>85</v>
      </c>
      <c r="AV265" s="13" t="s">
        <v>83</v>
      </c>
      <c r="AW265" s="13" t="s">
        <v>31</v>
      </c>
      <c r="AX265" s="13" t="s">
        <v>75</v>
      </c>
      <c r="AY265" s="247" t="s">
        <v>156</v>
      </c>
    </row>
    <row r="266" s="13" customFormat="1">
      <c r="A266" s="13"/>
      <c r="B266" s="237"/>
      <c r="C266" s="238"/>
      <c r="D266" s="239" t="s">
        <v>170</v>
      </c>
      <c r="E266" s="240" t="s">
        <v>1</v>
      </c>
      <c r="F266" s="241" t="s">
        <v>1789</v>
      </c>
      <c r="G266" s="238"/>
      <c r="H266" s="240" t="s">
        <v>1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7" t="s">
        <v>170</v>
      </c>
      <c r="AU266" s="247" t="s">
        <v>85</v>
      </c>
      <c r="AV266" s="13" t="s">
        <v>83</v>
      </c>
      <c r="AW266" s="13" t="s">
        <v>31</v>
      </c>
      <c r="AX266" s="13" t="s">
        <v>75</v>
      </c>
      <c r="AY266" s="247" t="s">
        <v>156</v>
      </c>
    </row>
    <row r="267" s="13" customFormat="1">
      <c r="A267" s="13"/>
      <c r="B267" s="237"/>
      <c r="C267" s="238"/>
      <c r="D267" s="239" t="s">
        <v>170</v>
      </c>
      <c r="E267" s="240" t="s">
        <v>1</v>
      </c>
      <c r="F267" s="241" t="s">
        <v>1790</v>
      </c>
      <c r="G267" s="238"/>
      <c r="H267" s="240" t="s">
        <v>1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7" t="s">
        <v>170</v>
      </c>
      <c r="AU267" s="247" t="s">
        <v>85</v>
      </c>
      <c r="AV267" s="13" t="s">
        <v>83</v>
      </c>
      <c r="AW267" s="13" t="s">
        <v>31</v>
      </c>
      <c r="AX267" s="13" t="s">
        <v>75</v>
      </c>
      <c r="AY267" s="247" t="s">
        <v>156</v>
      </c>
    </row>
    <row r="268" s="14" customFormat="1">
      <c r="A268" s="14"/>
      <c r="B268" s="248"/>
      <c r="C268" s="249"/>
      <c r="D268" s="239" t="s">
        <v>170</v>
      </c>
      <c r="E268" s="250" t="s">
        <v>1</v>
      </c>
      <c r="F268" s="251" t="s">
        <v>83</v>
      </c>
      <c r="G268" s="249"/>
      <c r="H268" s="252">
        <v>1</v>
      </c>
      <c r="I268" s="253"/>
      <c r="J268" s="249"/>
      <c r="K268" s="249"/>
      <c r="L268" s="254"/>
      <c r="M268" s="255"/>
      <c r="N268" s="256"/>
      <c r="O268" s="256"/>
      <c r="P268" s="256"/>
      <c r="Q268" s="256"/>
      <c r="R268" s="256"/>
      <c r="S268" s="256"/>
      <c r="T268" s="25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8" t="s">
        <v>170</v>
      </c>
      <c r="AU268" s="258" t="s">
        <v>85</v>
      </c>
      <c r="AV268" s="14" t="s">
        <v>85</v>
      </c>
      <c r="AW268" s="14" t="s">
        <v>31</v>
      </c>
      <c r="AX268" s="14" t="s">
        <v>83</v>
      </c>
      <c r="AY268" s="258" t="s">
        <v>156</v>
      </c>
    </row>
    <row r="269" s="12" customFormat="1" ht="22.8" customHeight="1">
      <c r="A269" s="12"/>
      <c r="B269" s="203"/>
      <c r="C269" s="204"/>
      <c r="D269" s="205" t="s">
        <v>74</v>
      </c>
      <c r="E269" s="217" t="s">
        <v>1791</v>
      </c>
      <c r="F269" s="217" t="s">
        <v>1792</v>
      </c>
      <c r="G269" s="204"/>
      <c r="H269" s="204"/>
      <c r="I269" s="207"/>
      <c r="J269" s="218">
        <f>BK269</f>
        <v>0</v>
      </c>
      <c r="K269" s="204"/>
      <c r="L269" s="209"/>
      <c r="M269" s="210"/>
      <c r="N269" s="211"/>
      <c r="O269" s="211"/>
      <c r="P269" s="212">
        <f>SUM(P270:P299)</f>
        <v>0</v>
      </c>
      <c r="Q269" s="211"/>
      <c r="R269" s="212">
        <f>SUM(R270:R299)</f>
        <v>0</v>
      </c>
      <c r="S269" s="211"/>
      <c r="T269" s="213">
        <f>SUM(T270:T299)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4" t="s">
        <v>197</v>
      </c>
      <c r="AT269" s="215" t="s">
        <v>74</v>
      </c>
      <c r="AU269" s="215" t="s">
        <v>83</v>
      </c>
      <c r="AY269" s="214" t="s">
        <v>156</v>
      </c>
      <c r="BK269" s="216">
        <f>SUM(BK270:BK299)</f>
        <v>0</v>
      </c>
    </row>
    <row r="270" s="2" customFormat="1" ht="26.4" customHeight="1">
      <c r="A270" s="39"/>
      <c r="B270" s="40"/>
      <c r="C270" s="219" t="s">
        <v>255</v>
      </c>
      <c r="D270" s="219" t="s">
        <v>160</v>
      </c>
      <c r="E270" s="220" t="s">
        <v>1793</v>
      </c>
      <c r="F270" s="221" t="s">
        <v>1794</v>
      </c>
      <c r="G270" s="222" t="s">
        <v>1588</v>
      </c>
      <c r="H270" s="223">
        <v>1</v>
      </c>
      <c r="I270" s="224"/>
      <c r="J270" s="225">
        <f>ROUND(I270*H270,2)</f>
        <v>0</v>
      </c>
      <c r="K270" s="221" t="s">
        <v>1</v>
      </c>
      <c r="L270" s="45"/>
      <c r="M270" s="226" t="s">
        <v>1</v>
      </c>
      <c r="N270" s="227" t="s">
        <v>40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1637</v>
      </c>
      <c r="AT270" s="230" t="s">
        <v>160</v>
      </c>
      <c r="AU270" s="230" t="s">
        <v>85</v>
      </c>
      <c r="AY270" s="18" t="s">
        <v>156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83</v>
      </c>
      <c r="BK270" s="231">
        <f>ROUND(I270*H270,2)</f>
        <v>0</v>
      </c>
      <c r="BL270" s="18" t="s">
        <v>1637</v>
      </c>
      <c r="BM270" s="230" t="s">
        <v>1795</v>
      </c>
    </row>
    <row r="271" s="13" customFormat="1">
      <c r="A271" s="13"/>
      <c r="B271" s="237"/>
      <c r="C271" s="238"/>
      <c r="D271" s="239" t="s">
        <v>170</v>
      </c>
      <c r="E271" s="240" t="s">
        <v>1</v>
      </c>
      <c r="F271" s="241" t="s">
        <v>1796</v>
      </c>
      <c r="G271" s="238"/>
      <c r="H271" s="240" t="s">
        <v>1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7" t="s">
        <v>170</v>
      </c>
      <c r="AU271" s="247" t="s">
        <v>85</v>
      </c>
      <c r="AV271" s="13" t="s">
        <v>83</v>
      </c>
      <c r="AW271" s="13" t="s">
        <v>31</v>
      </c>
      <c r="AX271" s="13" t="s">
        <v>75</v>
      </c>
      <c r="AY271" s="247" t="s">
        <v>156</v>
      </c>
    </row>
    <row r="272" s="13" customFormat="1">
      <c r="A272" s="13"/>
      <c r="B272" s="237"/>
      <c r="C272" s="238"/>
      <c r="D272" s="239" t="s">
        <v>170</v>
      </c>
      <c r="E272" s="240" t="s">
        <v>1</v>
      </c>
      <c r="F272" s="241" t="s">
        <v>1797</v>
      </c>
      <c r="G272" s="238"/>
      <c r="H272" s="240" t="s">
        <v>1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7" t="s">
        <v>170</v>
      </c>
      <c r="AU272" s="247" t="s">
        <v>85</v>
      </c>
      <c r="AV272" s="13" t="s">
        <v>83</v>
      </c>
      <c r="AW272" s="13" t="s">
        <v>31</v>
      </c>
      <c r="AX272" s="13" t="s">
        <v>75</v>
      </c>
      <c r="AY272" s="247" t="s">
        <v>156</v>
      </c>
    </row>
    <row r="273" s="14" customFormat="1">
      <c r="A273" s="14"/>
      <c r="B273" s="248"/>
      <c r="C273" s="249"/>
      <c r="D273" s="239" t="s">
        <v>170</v>
      </c>
      <c r="E273" s="250" t="s">
        <v>1</v>
      </c>
      <c r="F273" s="251" t="s">
        <v>83</v>
      </c>
      <c r="G273" s="249"/>
      <c r="H273" s="252">
        <v>1</v>
      </c>
      <c r="I273" s="253"/>
      <c r="J273" s="249"/>
      <c r="K273" s="249"/>
      <c r="L273" s="254"/>
      <c r="M273" s="255"/>
      <c r="N273" s="256"/>
      <c r="O273" s="256"/>
      <c r="P273" s="256"/>
      <c r="Q273" s="256"/>
      <c r="R273" s="256"/>
      <c r="S273" s="256"/>
      <c r="T273" s="25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8" t="s">
        <v>170</v>
      </c>
      <c r="AU273" s="258" t="s">
        <v>85</v>
      </c>
      <c r="AV273" s="14" t="s">
        <v>85</v>
      </c>
      <c r="AW273" s="14" t="s">
        <v>31</v>
      </c>
      <c r="AX273" s="14" t="s">
        <v>83</v>
      </c>
      <c r="AY273" s="258" t="s">
        <v>156</v>
      </c>
    </row>
    <row r="274" s="2" customFormat="1" ht="26.4" customHeight="1">
      <c r="A274" s="39"/>
      <c r="B274" s="40"/>
      <c r="C274" s="219" t="s">
        <v>294</v>
      </c>
      <c r="D274" s="219" t="s">
        <v>160</v>
      </c>
      <c r="E274" s="220" t="s">
        <v>1798</v>
      </c>
      <c r="F274" s="221" t="s">
        <v>1799</v>
      </c>
      <c r="G274" s="222" t="s">
        <v>1588</v>
      </c>
      <c r="H274" s="223">
        <v>1</v>
      </c>
      <c r="I274" s="224"/>
      <c r="J274" s="225">
        <f>ROUND(I274*H274,2)</f>
        <v>0</v>
      </c>
      <c r="K274" s="221" t="s">
        <v>164</v>
      </c>
      <c r="L274" s="45"/>
      <c r="M274" s="226" t="s">
        <v>1</v>
      </c>
      <c r="N274" s="227" t="s">
        <v>40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1637</v>
      </c>
      <c r="AT274" s="230" t="s">
        <v>160</v>
      </c>
      <c r="AU274" s="230" t="s">
        <v>85</v>
      </c>
      <c r="AY274" s="18" t="s">
        <v>156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83</v>
      </c>
      <c r="BK274" s="231">
        <f>ROUND(I274*H274,2)</f>
        <v>0</v>
      </c>
      <c r="BL274" s="18" t="s">
        <v>1637</v>
      </c>
      <c r="BM274" s="230" t="s">
        <v>1800</v>
      </c>
    </row>
    <row r="275" s="2" customFormat="1">
      <c r="A275" s="39"/>
      <c r="B275" s="40"/>
      <c r="C275" s="41"/>
      <c r="D275" s="232" t="s">
        <v>168</v>
      </c>
      <c r="E275" s="41"/>
      <c r="F275" s="233" t="s">
        <v>1801</v>
      </c>
      <c r="G275" s="41"/>
      <c r="H275" s="41"/>
      <c r="I275" s="234"/>
      <c r="J275" s="41"/>
      <c r="K275" s="41"/>
      <c r="L275" s="45"/>
      <c r="M275" s="235"/>
      <c r="N275" s="236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168</v>
      </c>
      <c r="AU275" s="18" t="s">
        <v>85</v>
      </c>
    </row>
    <row r="276" s="13" customFormat="1">
      <c r="A276" s="13"/>
      <c r="B276" s="237"/>
      <c r="C276" s="238"/>
      <c r="D276" s="239" t="s">
        <v>170</v>
      </c>
      <c r="E276" s="240" t="s">
        <v>1</v>
      </c>
      <c r="F276" s="241" t="s">
        <v>1802</v>
      </c>
      <c r="G276" s="238"/>
      <c r="H276" s="240" t="s">
        <v>1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7" t="s">
        <v>170</v>
      </c>
      <c r="AU276" s="247" t="s">
        <v>85</v>
      </c>
      <c r="AV276" s="13" t="s">
        <v>83</v>
      </c>
      <c r="AW276" s="13" t="s">
        <v>31</v>
      </c>
      <c r="AX276" s="13" t="s">
        <v>75</v>
      </c>
      <c r="AY276" s="247" t="s">
        <v>156</v>
      </c>
    </row>
    <row r="277" s="13" customFormat="1">
      <c r="A277" s="13"/>
      <c r="B277" s="237"/>
      <c r="C277" s="238"/>
      <c r="D277" s="239" t="s">
        <v>170</v>
      </c>
      <c r="E277" s="240" t="s">
        <v>1</v>
      </c>
      <c r="F277" s="241" t="s">
        <v>1803</v>
      </c>
      <c r="G277" s="238"/>
      <c r="H277" s="240" t="s">
        <v>1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7" t="s">
        <v>170</v>
      </c>
      <c r="AU277" s="247" t="s">
        <v>85</v>
      </c>
      <c r="AV277" s="13" t="s">
        <v>83</v>
      </c>
      <c r="AW277" s="13" t="s">
        <v>31</v>
      </c>
      <c r="AX277" s="13" t="s">
        <v>75</v>
      </c>
      <c r="AY277" s="247" t="s">
        <v>156</v>
      </c>
    </row>
    <row r="278" s="14" customFormat="1">
      <c r="A278" s="14"/>
      <c r="B278" s="248"/>
      <c r="C278" s="249"/>
      <c r="D278" s="239" t="s">
        <v>170</v>
      </c>
      <c r="E278" s="250" t="s">
        <v>1</v>
      </c>
      <c r="F278" s="251" t="s">
        <v>83</v>
      </c>
      <c r="G278" s="249"/>
      <c r="H278" s="252">
        <v>1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8" t="s">
        <v>170</v>
      </c>
      <c r="AU278" s="258" t="s">
        <v>85</v>
      </c>
      <c r="AV278" s="14" t="s">
        <v>85</v>
      </c>
      <c r="AW278" s="14" t="s">
        <v>31</v>
      </c>
      <c r="AX278" s="14" t="s">
        <v>83</v>
      </c>
      <c r="AY278" s="258" t="s">
        <v>156</v>
      </c>
    </row>
    <row r="279" s="2" customFormat="1" ht="26.4" customHeight="1">
      <c r="A279" s="39"/>
      <c r="B279" s="40"/>
      <c r="C279" s="219" t="s">
        <v>303</v>
      </c>
      <c r="D279" s="219" t="s">
        <v>160</v>
      </c>
      <c r="E279" s="220" t="s">
        <v>1804</v>
      </c>
      <c r="F279" s="221" t="s">
        <v>1805</v>
      </c>
      <c r="G279" s="222" t="s">
        <v>1588</v>
      </c>
      <c r="H279" s="223">
        <v>1</v>
      </c>
      <c r="I279" s="224"/>
      <c r="J279" s="225">
        <f>ROUND(I279*H279,2)</f>
        <v>0</v>
      </c>
      <c r="K279" s="221" t="s">
        <v>1</v>
      </c>
      <c r="L279" s="45"/>
      <c r="M279" s="226" t="s">
        <v>1</v>
      </c>
      <c r="N279" s="227" t="s">
        <v>40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1637</v>
      </c>
      <c r="AT279" s="230" t="s">
        <v>160</v>
      </c>
      <c r="AU279" s="230" t="s">
        <v>85</v>
      </c>
      <c r="AY279" s="18" t="s">
        <v>156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83</v>
      </c>
      <c r="BK279" s="231">
        <f>ROUND(I279*H279,2)</f>
        <v>0</v>
      </c>
      <c r="BL279" s="18" t="s">
        <v>1637</v>
      </c>
      <c r="BM279" s="230" t="s">
        <v>1806</v>
      </c>
    </row>
    <row r="280" s="13" customFormat="1">
      <c r="A280" s="13"/>
      <c r="B280" s="237"/>
      <c r="C280" s="238"/>
      <c r="D280" s="239" t="s">
        <v>170</v>
      </c>
      <c r="E280" s="240" t="s">
        <v>1</v>
      </c>
      <c r="F280" s="241" t="s">
        <v>1807</v>
      </c>
      <c r="G280" s="238"/>
      <c r="H280" s="240" t="s">
        <v>1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7" t="s">
        <v>170</v>
      </c>
      <c r="AU280" s="247" t="s">
        <v>85</v>
      </c>
      <c r="AV280" s="13" t="s">
        <v>83</v>
      </c>
      <c r="AW280" s="13" t="s">
        <v>31</v>
      </c>
      <c r="AX280" s="13" t="s">
        <v>75</v>
      </c>
      <c r="AY280" s="247" t="s">
        <v>156</v>
      </c>
    </row>
    <row r="281" s="13" customFormat="1">
      <c r="A281" s="13"/>
      <c r="B281" s="237"/>
      <c r="C281" s="238"/>
      <c r="D281" s="239" t="s">
        <v>170</v>
      </c>
      <c r="E281" s="240" t="s">
        <v>1</v>
      </c>
      <c r="F281" s="241" t="s">
        <v>173</v>
      </c>
      <c r="G281" s="238"/>
      <c r="H281" s="240" t="s">
        <v>1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7" t="s">
        <v>170</v>
      </c>
      <c r="AU281" s="247" t="s">
        <v>85</v>
      </c>
      <c r="AV281" s="13" t="s">
        <v>83</v>
      </c>
      <c r="AW281" s="13" t="s">
        <v>31</v>
      </c>
      <c r="AX281" s="13" t="s">
        <v>75</v>
      </c>
      <c r="AY281" s="247" t="s">
        <v>156</v>
      </c>
    </row>
    <row r="282" s="13" customFormat="1">
      <c r="A282" s="13"/>
      <c r="B282" s="237"/>
      <c r="C282" s="238"/>
      <c r="D282" s="239" t="s">
        <v>170</v>
      </c>
      <c r="E282" s="240" t="s">
        <v>1</v>
      </c>
      <c r="F282" s="241" t="s">
        <v>1808</v>
      </c>
      <c r="G282" s="238"/>
      <c r="H282" s="240" t="s">
        <v>1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7" t="s">
        <v>170</v>
      </c>
      <c r="AU282" s="247" t="s">
        <v>85</v>
      </c>
      <c r="AV282" s="13" t="s">
        <v>83</v>
      </c>
      <c r="AW282" s="13" t="s">
        <v>31</v>
      </c>
      <c r="AX282" s="13" t="s">
        <v>75</v>
      </c>
      <c r="AY282" s="247" t="s">
        <v>156</v>
      </c>
    </row>
    <row r="283" s="13" customFormat="1">
      <c r="A283" s="13"/>
      <c r="B283" s="237"/>
      <c r="C283" s="238"/>
      <c r="D283" s="239" t="s">
        <v>170</v>
      </c>
      <c r="E283" s="240" t="s">
        <v>1</v>
      </c>
      <c r="F283" s="241" t="s">
        <v>1809</v>
      </c>
      <c r="G283" s="238"/>
      <c r="H283" s="240" t="s">
        <v>1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7" t="s">
        <v>170</v>
      </c>
      <c r="AU283" s="247" t="s">
        <v>85</v>
      </c>
      <c r="AV283" s="13" t="s">
        <v>83</v>
      </c>
      <c r="AW283" s="13" t="s">
        <v>31</v>
      </c>
      <c r="AX283" s="13" t="s">
        <v>75</v>
      </c>
      <c r="AY283" s="247" t="s">
        <v>156</v>
      </c>
    </row>
    <row r="284" s="13" customFormat="1">
      <c r="A284" s="13"/>
      <c r="B284" s="237"/>
      <c r="C284" s="238"/>
      <c r="D284" s="239" t="s">
        <v>170</v>
      </c>
      <c r="E284" s="240" t="s">
        <v>1</v>
      </c>
      <c r="F284" s="241" t="s">
        <v>1810</v>
      </c>
      <c r="G284" s="238"/>
      <c r="H284" s="240" t="s">
        <v>1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7" t="s">
        <v>170</v>
      </c>
      <c r="AU284" s="247" t="s">
        <v>85</v>
      </c>
      <c r="AV284" s="13" t="s">
        <v>83</v>
      </c>
      <c r="AW284" s="13" t="s">
        <v>31</v>
      </c>
      <c r="AX284" s="13" t="s">
        <v>75</v>
      </c>
      <c r="AY284" s="247" t="s">
        <v>156</v>
      </c>
    </row>
    <row r="285" s="13" customFormat="1">
      <c r="A285" s="13"/>
      <c r="B285" s="237"/>
      <c r="C285" s="238"/>
      <c r="D285" s="239" t="s">
        <v>170</v>
      </c>
      <c r="E285" s="240" t="s">
        <v>1</v>
      </c>
      <c r="F285" s="241" t="s">
        <v>1811</v>
      </c>
      <c r="G285" s="238"/>
      <c r="H285" s="240" t="s">
        <v>1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7" t="s">
        <v>170</v>
      </c>
      <c r="AU285" s="247" t="s">
        <v>85</v>
      </c>
      <c r="AV285" s="13" t="s">
        <v>83</v>
      </c>
      <c r="AW285" s="13" t="s">
        <v>31</v>
      </c>
      <c r="AX285" s="13" t="s">
        <v>75</v>
      </c>
      <c r="AY285" s="247" t="s">
        <v>156</v>
      </c>
    </row>
    <row r="286" s="13" customFormat="1">
      <c r="A286" s="13"/>
      <c r="B286" s="237"/>
      <c r="C286" s="238"/>
      <c r="D286" s="239" t="s">
        <v>170</v>
      </c>
      <c r="E286" s="240" t="s">
        <v>1</v>
      </c>
      <c r="F286" s="241" t="s">
        <v>1812</v>
      </c>
      <c r="G286" s="238"/>
      <c r="H286" s="240" t="s">
        <v>1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7" t="s">
        <v>170</v>
      </c>
      <c r="AU286" s="247" t="s">
        <v>85</v>
      </c>
      <c r="AV286" s="13" t="s">
        <v>83</v>
      </c>
      <c r="AW286" s="13" t="s">
        <v>31</v>
      </c>
      <c r="AX286" s="13" t="s">
        <v>75</v>
      </c>
      <c r="AY286" s="247" t="s">
        <v>156</v>
      </c>
    </row>
    <row r="287" s="13" customFormat="1">
      <c r="A287" s="13"/>
      <c r="B287" s="237"/>
      <c r="C287" s="238"/>
      <c r="D287" s="239" t="s">
        <v>170</v>
      </c>
      <c r="E287" s="240" t="s">
        <v>1</v>
      </c>
      <c r="F287" s="241" t="s">
        <v>1813</v>
      </c>
      <c r="G287" s="238"/>
      <c r="H287" s="240" t="s">
        <v>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7" t="s">
        <v>170</v>
      </c>
      <c r="AU287" s="247" t="s">
        <v>85</v>
      </c>
      <c r="AV287" s="13" t="s">
        <v>83</v>
      </c>
      <c r="AW287" s="13" t="s">
        <v>31</v>
      </c>
      <c r="AX287" s="13" t="s">
        <v>75</v>
      </c>
      <c r="AY287" s="247" t="s">
        <v>156</v>
      </c>
    </row>
    <row r="288" s="13" customFormat="1">
      <c r="A288" s="13"/>
      <c r="B288" s="237"/>
      <c r="C288" s="238"/>
      <c r="D288" s="239" t="s">
        <v>170</v>
      </c>
      <c r="E288" s="240" t="s">
        <v>1</v>
      </c>
      <c r="F288" s="241" t="s">
        <v>1814</v>
      </c>
      <c r="G288" s="238"/>
      <c r="H288" s="240" t="s">
        <v>1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7" t="s">
        <v>170</v>
      </c>
      <c r="AU288" s="247" t="s">
        <v>85</v>
      </c>
      <c r="AV288" s="13" t="s">
        <v>83</v>
      </c>
      <c r="AW288" s="13" t="s">
        <v>31</v>
      </c>
      <c r="AX288" s="13" t="s">
        <v>75</v>
      </c>
      <c r="AY288" s="247" t="s">
        <v>156</v>
      </c>
    </row>
    <row r="289" s="13" customFormat="1">
      <c r="A289" s="13"/>
      <c r="B289" s="237"/>
      <c r="C289" s="238"/>
      <c r="D289" s="239" t="s">
        <v>170</v>
      </c>
      <c r="E289" s="240" t="s">
        <v>1</v>
      </c>
      <c r="F289" s="241" t="s">
        <v>1815</v>
      </c>
      <c r="G289" s="238"/>
      <c r="H289" s="240" t="s">
        <v>1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7" t="s">
        <v>170</v>
      </c>
      <c r="AU289" s="247" t="s">
        <v>85</v>
      </c>
      <c r="AV289" s="13" t="s">
        <v>83</v>
      </c>
      <c r="AW289" s="13" t="s">
        <v>31</v>
      </c>
      <c r="AX289" s="13" t="s">
        <v>75</v>
      </c>
      <c r="AY289" s="247" t="s">
        <v>156</v>
      </c>
    </row>
    <row r="290" s="13" customFormat="1">
      <c r="A290" s="13"/>
      <c r="B290" s="237"/>
      <c r="C290" s="238"/>
      <c r="D290" s="239" t="s">
        <v>170</v>
      </c>
      <c r="E290" s="240" t="s">
        <v>1</v>
      </c>
      <c r="F290" s="241" t="s">
        <v>1816</v>
      </c>
      <c r="G290" s="238"/>
      <c r="H290" s="240" t="s">
        <v>1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7" t="s">
        <v>170</v>
      </c>
      <c r="AU290" s="247" t="s">
        <v>85</v>
      </c>
      <c r="AV290" s="13" t="s">
        <v>83</v>
      </c>
      <c r="AW290" s="13" t="s">
        <v>31</v>
      </c>
      <c r="AX290" s="13" t="s">
        <v>75</v>
      </c>
      <c r="AY290" s="247" t="s">
        <v>156</v>
      </c>
    </row>
    <row r="291" s="13" customFormat="1">
      <c r="A291" s="13"/>
      <c r="B291" s="237"/>
      <c r="C291" s="238"/>
      <c r="D291" s="239" t="s">
        <v>170</v>
      </c>
      <c r="E291" s="240" t="s">
        <v>1</v>
      </c>
      <c r="F291" s="241" t="s">
        <v>1817</v>
      </c>
      <c r="G291" s="238"/>
      <c r="H291" s="240" t="s">
        <v>1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7" t="s">
        <v>170</v>
      </c>
      <c r="AU291" s="247" t="s">
        <v>85</v>
      </c>
      <c r="AV291" s="13" t="s">
        <v>83</v>
      </c>
      <c r="AW291" s="13" t="s">
        <v>31</v>
      </c>
      <c r="AX291" s="13" t="s">
        <v>75</v>
      </c>
      <c r="AY291" s="247" t="s">
        <v>156</v>
      </c>
    </row>
    <row r="292" s="13" customFormat="1">
      <c r="A292" s="13"/>
      <c r="B292" s="237"/>
      <c r="C292" s="238"/>
      <c r="D292" s="239" t="s">
        <v>170</v>
      </c>
      <c r="E292" s="240" t="s">
        <v>1</v>
      </c>
      <c r="F292" s="241" t="s">
        <v>1818</v>
      </c>
      <c r="G292" s="238"/>
      <c r="H292" s="240" t="s">
        <v>1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7" t="s">
        <v>170</v>
      </c>
      <c r="AU292" s="247" t="s">
        <v>85</v>
      </c>
      <c r="AV292" s="13" t="s">
        <v>83</v>
      </c>
      <c r="AW292" s="13" t="s">
        <v>31</v>
      </c>
      <c r="AX292" s="13" t="s">
        <v>75</v>
      </c>
      <c r="AY292" s="247" t="s">
        <v>156</v>
      </c>
    </row>
    <row r="293" s="14" customFormat="1">
      <c r="A293" s="14"/>
      <c r="B293" s="248"/>
      <c r="C293" s="249"/>
      <c r="D293" s="239" t="s">
        <v>170</v>
      </c>
      <c r="E293" s="250" t="s">
        <v>1</v>
      </c>
      <c r="F293" s="251" t="s">
        <v>83</v>
      </c>
      <c r="G293" s="249"/>
      <c r="H293" s="252">
        <v>1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8" t="s">
        <v>170</v>
      </c>
      <c r="AU293" s="258" t="s">
        <v>85</v>
      </c>
      <c r="AV293" s="14" t="s">
        <v>85</v>
      </c>
      <c r="AW293" s="14" t="s">
        <v>31</v>
      </c>
      <c r="AX293" s="14" t="s">
        <v>83</v>
      </c>
      <c r="AY293" s="258" t="s">
        <v>156</v>
      </c>
    </row>
    <row r="294" s="2" customFormat="1" ht="26.4" customHeight="1">
      <c r="A294" s="39"/>
      <c r="B294" s="40"/>
      <c r="C294" s="219" t="s">
        <v>309</v>
      </c>
      <c r="D294" s="219" t="s">
        <v>160</v>
      </c>
      <c r="E294" s="220" t="s">
        <v>1819</v>
      </c>
      <c r="F294" s="221" t="s">
        <v>1820</v>
      </c>
      <c r="G294" s="222" t="s">
        <v>1588</v>
      </c>
      <c r="H294" s="223">
        <v>1</v>
      </c>
      <c r="I294" s="224"/>
      <c r="J294" s="225">
        <f>ROUND(I294*H294,2)</f>
        <v>0</v>
      </c>
      <c r="K294" s="221" t="s">
        <v>1</v>
      </c>
      <c r="L294" s="45"/>
      <c r="M294" s="226" t="s">
        <v>1</v>
      </c>
      <c r="N294" s="227" t="s">
        <v>40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1637</v>
      </c>
      <c r="AT294" s="230" t="s">
        <v>160</v>
      </c>
      <c r="AU294" s="230" t="s">
        <v>85</v>
      </c>
      <c r="AY294" s="18" t="s">
        <v>156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83</v>
      </c>
      <c r="BK294" s="231">
        <f>ROUND(I294*H294,2)</f>
        <v>0</v>
      </c>
      <c r="BL294" s="18" t="s">
        <v>1637</v>
      </c>
      <c r="BM294" s="230" t="s">
        <v>1821</v>
      </c>
    </row>
    <row r="295" s="13" customFormat="1">
      <c r="A295" s="13"/>
      <c r="B295" s="237"/>
      <c r="C295" s="238"/>
      <c r="D295" s="239" t="s">
        <v>170</v>
      </c>
      <c r="E295" s="240" t="s">
        <v>1</v>
      </c>
      <c r="F295" s="241" t="s">
        <v>1822</v>
      </c>
      <c r="G295" s="238"/>
      <c r="H295" s="240" t="s">
        <v>1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7" t="s">
        <v>170</v>
      </c>
      <c r="AU295" s="247" t="s">
        <v>85</v>
      </c>
      <c r="AV295" s="13" t="s">
        <v>83</v>
      </c>
      <c r="AW295" s="13" t="s">
        <v>31</v>
      </c>
      <c r="AX295" s="13" t="s">
        <v>75</v>
      </c>
      <c r="AY295" s="247" t="s">
        <v>156</v>
      </c>
    </row>
    <row r="296" s="13" customFormat="1">
      <c r="A296" s="13"/>
      <c r="B296" s="237"/>
      <c r="C296" s="238"/>
      <c r="D296" s="239" t="s">
        <v>170</v>
      </c>
      <c r="E296" s="240" t="s">
        <v>1</v>
      </c>
      <c r="F296" s="241" t="s">
        <v>1803</v>
      </c>
      <c r="G296" s="238"/>
      <c r="H296" s="240" t="s">
        <v>1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7" t="s">
        <v>170</v>
      </c>
      <c r="AU296" s="247" t="s">
        <v>85</v>
      </c>
      <c r="AV296" s="13" t="s">
        <v>83</v>
      </c>
      <c r="AW296" s="13" t="s">
        <v>31</v>
      </c>
      <c r="AX296" s="13" t="s">
        <v>75</v>
      </c>
      <c r="AY296" s="247" t="s">
        <v>156</v>
      </c>
    </row>
    <row r="297" s="13" customFormat="1">
      <c r="A297" s="13"/>
      <c r="B297" s="237"/>
      <c r="C297" s="238"/>
      <c r="D297" s="239" t="s">
        <v>170</v>
      </c>
      <c r="E297" s="240" t="s">
        <v>1</v>
      </c>
      <c r="F297" s="241" t="s">
        <v>1823</v>
      </c>
      <c r="G297" s="238"/>
      <c r="H297" s="240" t="s">
        <v>1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7" t="s">
        <v>170</v>
      </c>
      <c r="AU297" s="247" t="s">
        <v>85</v>
      </c>
      <c r="AV297" s="13" t="s">
        <v>83</v>
      </c>
      <c r="AW297" s="13" t="s">
        <v>31</v>
      </c>
      <c r="AX297" s="13" t="s">
        <v>75</v>
      </c>
      <c r="AY297" s="247" t="s">
        <v>156</v>
      </c>
    </row>
    <row r="298" s="13" customFormat="1">
      <c r="A298" s="13"/>
      <c r="B298" s="237"/>
      <c r="C298" s="238"/>
      <c r="D298" s="239" t="s">
        <v>170</v>
      </c>
      <c r="E298" s="240" t="s">
        <v>1</v>
      </c>
      <c r="F298" s="241" t="s">
        <v>1824</v>
      </c>
      <c r="G298" s="238"/>
      <c r="H298" s="240" t="s">
        <v>1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7" t="s">
        <v>170</v>
      </c>
      <c r="AU298" s="247" t="s">
        <v>85</v>
      </c>
      <c r="AV298" s="13" t="s">
        <v>83</v>
      </c>
      <c r="AW298" s="13" t="s">
        <v>31</v>
      </c>
      <c r="AX298" s="13" t="s">
        <v>75</v>
      </c>
      <c r="AY298" s="247" t="s">
        <v>156</v>
      </c>
    </row>
    <row r="299" s="14" customFormat="1">
      <c r="A299" s="14"/>
      <c r="B299" s="248"/>
      <c r="C299" s="249"/>
      <c r="D299" s="239" t="s">
        <v>170</v>
      </c>
      <c r="E299" s="250" t="s">
        <v>1</v>
      </c>
      <c r="F299" s="251" t="s">
        <v>83</v>
      </c>
      <c r="G299" s="249"/>
      <c r="H299" s="252">
        <v>1</v>
      </c>
      <c r="I299" s="253"/>
      <c r="J299" s="249"/>
      <c r="K299" s="249"/>
      <c r="L299" s="254"/>
      <c r="M299" s="295"/>
      <c r="N299" s="296"/>
      <c r="O299" s="296"/>
      <c r="P299" s="296"/>
      <c r="Q299" s="296"/>
      <c r="R299" s="296"/>
      <c r="S299" s="296"/>
      <c r="T299" s="29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8" t="s">
        <v>170</v>
      </c>
      <c r="AU299" s="258" t="s">
        <v>85</v>
      </c>
      <c r="AV299" s="14" t="s">
        <v>85</v>
      </c>
      <c r="AW299" s="14" t="s">
        <v>31</v>
      </c>
      <c r="AX299" s="14" t="s">
        <v>83</v>
      </c>
      <c r="AY299" s="258" t="s">
        <v>156</v>
      </c>
    </row>
    <row r="300" s="2" customFormat="1" ht="6.96" customHeight="1">
      <c r="A300" s="39"/>
      <c r="B300" s="67"/>
      <c r="C300" s="68"/>
      <c r="D300" s="68"/>
      <c r="E300" s="68"/>
      <c r="F300" s="68"/>
      <c r="G300" s="68"/>
      <c r="H300" s="68"/>
      <c r="I300" s="68"/>
      <c r="J300" s="68"/>
      <c r="K300" s="68"/>
      <c r="L300" s="45"/>
      <c r="M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</row>
  </sheetData>
  <sheetProtection sheet="1" autoFilter="0" formatColumns="0" formatRows="0" objects="1" scenarios="1" spinCount="100000" saltValue="wO9Uv7XVd8C/1XgkHGhC6Uej0HcLuUadeqHP0Oj92qPcpC0Yq/MCyMO41uzm2HZB83G476pDY3Si77FDJshNxQ==" hashValue="UNcMsTYBi6RblDAK7BXQEvVJSc9mST5yhj4MiVIBcBew51igRS8y1lzB8B8NyFjQVysfhcIFaCrmAMgjvXUJJA==" algorithmName="SHA-512" password="CC35"/>
  <autoFilter ref="C123:K29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5_01/011002000"/>
    <hyperlink ref="F139" r:id="rId2" display="https://podminky.urs.cz/item/CS_URS_2025_01/012002000"/>
    <hyperlink ref="F155" r:id="rId3" display="https://podminky.urs.cz/item/CS_URS_2025_01/013002000"/>
    <hyperlink ref="F167" r:id="rId4" display="https://podminky.urs.cz/item/CS_URS_2025_01/022002000"/>
    <hyperlink ref="F173" r:id="rId5" display="https://podminky.urs.cz/item/CS_URS_2025_01/032002000"/>
    <hyperlink ref="F185" r:id="rId6" display="https://podminky.urs.cz/item/CS_URS_2025_01/033002000"/>
    <hyperlink ref="F192" r:id="rId7" display="https://podminky.urs.cz/item/CS_URS_2025_01/034002000"/>
    <hyperlink ref="F203" r:id="rId8" display="https://podminky.urs.cz/item/CS_URS_2025_01/039002000"/>
    <hyperlink ref="F212" r:id="rId9" display="https://podminky.urs.cz/item/CS_URS_2025_01/043002000"/>
    <hyperlink ref="F221" r:id="rId10" display="https://podminky.urs.cz/item/CS_URS_2025_01/043134000"/>
    <hyperlink ref="F226" r:id="rId11" display="https://podminky.urs.cz/item/CS_URS_2025_01/044002000"/>
    <hyperlink ref="F230" r:id="rId12" display="https://podminky.urs.cz/item/CS_URS_2025_01/045002000"/>
    <hyperlink ref="F243" r:id="rId13" display="https://podminky.urs.cz/item/CS_URS_2025_01/049002000"/>
    <hyperlink ref="F252" r:id="rId14" display="https://podminky.urs.cz/item/CS_URS_2025_01/061002000"/>
    <hyperlink ref="F258" r:id="rId15" display="https://podminky.urs.cz/item/CS_URS_2025_01/065002000"/>
    <hyperlink ref="F263" r:id="rId16" display="https://podminky.urs.cz/item/CS_URS_2025_01/071002000"/>
    <hyperlink ref="F275" r:id="rId17" display="https://podminky.urs.cz/item/CS_URS_2025_01/VRN9002-R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Jakub Čermák</dc:creator>
  <cp:lastModifiedBy>Jakub Čermák</cp:lastModifiedBy>
  <dcterms:created xsi:type="dcterms:W3CDTF">2025-03-18T11:07:21Z</dcterms:created>
  <dcterms:modified xsi:type="dcterms:W3CDTF">2025-03-18T11:07:30Z</dcterms:modified>
</cp:coreProperties>
</file>