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E03_2025 - Etapa III." sheetId="2" r:id="rId2"/>
    <sheet name="Seznam figur" sheetId="3" r:id="rId3"/>
    <sheet name="Pokyny pro vyplnění" sheetId="4" r:id="rId4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'E03_2025 - Etapa III.'!$C$94:$K$561</definedName>
    <definedName name="_xlnm.Print_Area" localSheetId="1">'E03_2025 - Etapa III.'!$C$4:$J$39,'E03_2025 - Etapa III.'!$C$45:$J$76,'E03_2025 - Etapa III.'!$C$82:$J$561</definedName>
    <definedName name="_xlnm.Print_Titles" localSheetId="1">'E03_2025 - Etapa III.'!$94:$94</definedName>
    <definedName name="_xlnm.Print_Area" localSheetId="2">'Seznam figur'!$C$4:$G$452</definedName>
    <definedName name="_xlnm.Print_Titles" localSheetId="2">'Seznam figur'!$9:$9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55"/>
  <c i="2" r="J35"/>
  <c i="1" r="AX55"/>
  <c i="2" r="BI559"/>
  <c r="BH559"/>
  <c r="BG559"/>
  <c r="BF559"/>
  <c r="T559"/>
  <c r="T558"/>
  <c r="R559"/>
  <c r="R558"/>
  <c r="P559"/>
  <c r="P558"/>
  <c r="BI555"/>
  <c r="BH555"/>
  <c r="BG555"/>
  <c r="BF555"/>
  <c r="T555"/>
  <c r="T554"/>
  <c r="R555"/>
  <c r="R554"/>
  <c r="P555"/>
  <c r="P554"/>
  <c r="BI551"/>
  <c r="BH551"/>
  <c r="BG551"/>
  <c r="BF551"/>
  <c r="T551"/>
  <c r="R551"/>
  <c r="P551"/>
  <c r="BI548"/>
  <c r="BH548"/>
  <c r="BG548"/>
  <c r="BF548"/>
  <c r="T548"/>
  <c r="R548"/>
  <c r="P548"/>
  <c r="BI545"/>
  <c r="BH545"/>
  <c r="BG545"/>
  <c r="BF545"/>
  <c r="T545"/>
  <c r="R545"/>
  <c r="P545"/>
  <c r="BI541"/>
  <c r="BH541"/>
  <c r="BG541"/>
  <c r="BF541"/>
  <c r="T541"/>
  <c r="T540"/>
  <c r="R541"/>
  <c r="R540"/>
  <c r="P541"/>
  <c r="P540"/>
  <c r="BI536"/>
  <c r="BH536"/>
  <c r="BG536"/>
  <c r="BF536"/>
  <c r="T536"/>
  <c r="T535"/>
  <c r="R536"/>
  <c r="R535"/>
  <c r="P536"/>
  <c r="P535"/>
  <c r="BI532"/>
  <c r="BH532"/>
  <c r="BG532"/>
  <c r="BF532"/>
  <c r="T532"/>
  <c r="R532"/>
  <c r="P532"/>
  <c r="BI521"/>
  <c r="BH521"/>
  <c r="BG521"/>
  <c r="BF521"/>
  <c r="T521"/>
  <c r="R521"/>
  <c r="P521"/>
  <c r="BI512"/>
  <c r="BH512"/>
  <c r="BG512"/>
  <c r="BF512"/>
  <c r="T512"/>
  <c r="R512"/>
  <c r="P512"/>
  <c r="BI509"/>
  <c r="BH509"/>
  <c r="BG509"/>
  <c r="BF509"/>
  <c r="T509"/>
  <c r="R509"/>
  <c r="P509"/>
  <c r="BI498"/>
  <c r="BH498"/>
  <c r="BG498"/>
  <c r="BF498"/>
  <c r="T498"/>
  <c r="R498"/>
  <c r="P498"/>
  <c r="BI487"/>
  <c r="BH487"/>
  <c r="BG487"/>
  <c r="BF487"/>
  <c r="T487"/>
  <c r="R487"/>
  <c r="P487"/>
  <c r="BI476"/>
  <c r="BH476"/>
  <c r="BG476"/>
  <c r="BF476"/>
  <c r="T476"/>
  <c r="R476"/>
  <c r="P476"/>
  <c r="BI472"/>
  <c r="BH472"/>
  <c r="BG472"/>
  <c r="BF472"/>
  <c r="T472"/>
  <c r="R472"/>
  <c r="P472"/>
  <c r="BI458"/>
  <c r="BH458"/>
  <c r="BG458"/>
  <c r="BF458"/>
  <c r="T458"/>
  <c r="R458"/>
  <c r="P458"/>
  <c r="BI456"/>
  <c r="BH456"/>
  <c r="BG456"/>
  <c r="BF456"/>
  <c r="T456"/>
  <c r="R456"/>
  <c r="P456"/>
  <c r="BI450"/>
  <c r="BH450"/>
  <c r="BG450"/>
  <c r="BF450"/>
  <c r="T450"/>
  <c r="R450"/>
  <c r="P450"/>
  <c r="BI445"/>
  <c r="BH445"/>
  <c r="BG445"/>
  <c r="BF445"/>
  <c r="T445"/>
  <c r="R445"/>
  <c r="P445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23"/>
  <c r="BH423"/>
  <c r="BG423"/>
  <c r="BF423"/>
  <c r="T423"/>
  <c r="R423"/>
  <c r="P423"/>
  <c r="BI420"/>
  <c r="BH420"/>
  <c r="BG420"/>
  <c r="BF420"/>
  <c r="T420"/>
  <c r="R420"/>
  <c r="P420"/>
  <c r="BI406"/>
  <c r="BH406"/>
  <c r="BG406"/>
  <c r="BF406"/>
  <c r="T406"/>
  <c r="R406"/>
  <c r="P406"/>
  <c r="BI403"/>
  <c r="BH403"/>
  <c r="BG403"/>
  <c r="BF403"/>
  <c r="T403"/>
  <c r="R403"/>
  <c r="P403"/>
  <c r="BI389"/>
  <c r="BH389"/>
  <c r="BG389"/>
  <c r="BF389"/>
  <c r="T389"/>
  <c r="R389"/>
  <c r="P389"/>
  <c r="BI387"/>
  <c r="BH387"/>
  <c r="BG387"/>
  <c r="BF387"/>
  <c r="T387"/>
  <c r="R387"/>
  <c r="P387"/>
  <c r="BI382"/>
  <c r="BH382"/>
  <c r="BG382"/>
  <c r="BF382"/>
  <c r="T382"/>
  <c r="R382"/>
  <c r="P382"/>
  <c r="BI380"/>
  <c r="BH380"/>
  <c r="BG380"/>
  <c r="BF380"/>
  <c r="T380"/>
  <c r="R380"/>
  <c r="P380"/>
  <c r="BI367"/>
  <c r="BH367"/>
  <c r="BG367"/>
  <c r="BF367"/>
  <c r="T367"/>
  <c r="R367"/>
  <c r="P367"/>
  <c r="BI358"/>
  <c r="BH358"/>
  <c r="BG358"/>
  <c r="BF358"/>
  <c r="T358"/>
  <c r="R358"/>
  <c r="P358"/>
  <c r="BI348"/>
  <c r="BH348"/>
  <c r="BG348"/>
  <c r="BF348"/>
  <c r="T348"/>
  <c r="R348"/>
  <c r="P348"/>
  <c r="BI344"/>
  <c r="BH344"/>
  <c r="BG344"/>
  <c r="BF344"/>
  <c r="T344"/>
  <c r="R344"/>
  <c r="P344"/>
  <c r="BI332"/>
  <c r="BH332"/>
  <c r="BG332"/>
  <c r="BF332"/>
  <c r="T332"/>
  <c r="R332"/>
  <c r="P332"/>
  <c r="BI323"/>
  <c r="BH323"/>
  <c r="BG323"/>
  <c r="BF323"/>
  <c r="T323"/>
  <c r="R323"/>
  <c r="P323"/>
  <c r="BI312"/>
  <c r="BH312"/>
  <c r="BG312"/>
  <c r="BF312"/>
  <c r="T312"/>
  <c r="R312"/>
  <c r="P312"/>
  <c r="BI306"/>
  <c r="BH306"/>
  <c r="BG306"/>
  <c r="BF306"/>
  <c r="T306"/>
  <c r="T305"/>
  <c r="R306"/>
  <c r="R305"/>
  <c r="P306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62"/>
  <c r="BH262"/>
  <c r="BG262"/>
  <c r="BF262"/>
  <c r="T262"/>
  <c r="T261"/>
  <c r="R262"/>
  <c r="R261"/>
  <c r="P262"/>
  <c r="P261"/>
  <c r="BI256"/>
  <c r="BH256"/>
  <c r="BG256"/>
  <c r="BF256"/>
  <c r="T256"/>
  <c r="R256"/>
  <c r="P256"/>
  <c r="BI243"/>
  <c r="BH243"/>
  <c r="BG243"/>
  <c r="BF243"/>
  <c r="T243"/>
  <c r="R243"/>
  <c r="P243"/>
  <c r="BI238"/>
  <c r="BH238"/>
  <c r="BG238"/>
  <c r="BF238"/>
  <c r="T238"/>
  <c r="R238"/>
  <c r="P238"/>
  <c r="BI234"/>
  <c r="BH234"/>
  <c r="BG234"/>
  <c r="BF234"/>
  <c r="T234"/>
  <c r="R234"/>
  <c r="P234"/>
  <c r="BI229"/>
  <c r="BH229"/>
  <c r="BG229"/>
  <c r="BF229"/>
  <c r="T229"/>
  <c r="R229"/>
  <c r="P229"/>
  <c r="BI221"/>
  <c r="BH221"/>
  <c r="BG221"/>
  <c r="BF221"/>
  <c r="T221"/>
  <c r="R221"/>
  <c r="P221"/>
  <c r="BI211"/>
  <c r="BH211"/>
  <c r="BG211"/>
  <c r="BF211"/>
  <c r="T211"/>
  <c r="R211"/>
  <c r="P211"/>
  <c r="BI206"/>
  <c r="BH206"/>
  <c r="BG206"/>
  <c r="BF206"/>
  <c r="T206"/>
  <c r="R206"/>
  <c r="P206"/>
  <c r="BI191"/>
  <c r="BH191"/>
  <c r="BG191"/>
  <c r="BF191"/>
  <c r="T191"/>
  <c r="R191"/>
  <c r="P191"/>
  <c r="BI175"/>
  <c r="BH175"/>
  <c r="BG175"/>
  <c r="BF175"/>
  <c r="T175"/>
  <c r="R175"/>
  <c r="P175"/>
  <c r="BI172"/>
  <c r="BH172"/>
  <c r="BG172"/>
  <c r="BF172"/>
  <c r="T172"/>
  <c r="R172"/>
  <c r="P172"/>
  <c r="BI158"/>
  <c r="BH158"/>
  <c r="BG158"/>
  <c r="BF158"/>
  <c r="T158"/>
  <c r="R158"/>
  <c r="P158"/>
  <c r="BI155"/>
  <c r="BH155"/>
  <c r="BG155"/>
  <c r="BF155"/>
  <c r="T155"/>
  <c r="R155"/>
  <c r="P155"/>
  <c r="BI145"/>
  <c r="BH145"/>
  <c r="BG145"/>
  <c r="BF145"/>
  <c r="T145"/>
  <c r="R145"/>
  <c r="P145"/>
  <c r="BI142"/>
  <c r="BH142"/>
  <c r="BG142"/>
  <c r="BF142"/>
  <c r="T142"/>
  <c r="R142"/>
  <c r="P142"/>
  <c r="BI128"/>
  <c r="BH128"/>
  <c r="BG128"/>
  <c r="BF128"/>
  <c r="T128"/>
  <c r="R128"/>
  <c r="P128"/>
  <c r="BI114"/>
  <c r="BH114"/>
  <c r="BG114"/>
  <c r="BF114"/>
  <c r="T114"/>
  <c r="R114"/>
  <c r="P114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92"/>
  <c r="J17"/>
  <c r="J12"/>
  <c r="J52"/>
  <c r="E7"/>
  <c r="E85"/>
  <c i="1" r="L50"/>
  <c r="AM50"/>
  <c r="AM49"/>
  <c r="L49"/>
  <c r="AM47"/>
  <c r="L47"/>
  <c r="L45"/>
  <c r="L44"/>
  <c i="2" r="J282"/>
  <c r="BK172"/>
  <c r="BK128"/>
  <c r="BK512"/>
  <c r="BK389"/>
  <c r="J289"/>
  <c r="J211"/>
  <c r="J536"/>
  <c r="J380"/>
  <c r="J487"/>
  <c r="J172"/>
  <c r="BK155"/>
  <c r="BK476"/>
  <c r="J238"/>
  <c r="BK262"/>
  <c r="J128"/>
  <c r="BK344"/>
  <c r="J301"/>
  <c r="J389"/>
  <c r="J323"/>
  <c r="BK158"/>
  <c r="BK450"/>
  <c r="J332"/>
  <c r="J445"/>
  <c r="J285"/>
  <c r="BK555"/>
  <c r="BK145"/>
  <c r="J476"/>
  <c r="BK382"/>
  <c r="J387"/>
  <c r="J541"/>
  <c r="BK433"/>
  <c r="J551"/>
  <c r="BK559"/>
  <c r="J221"/>
  <c r="J456"/>
  <c r="BK445"/>
  <c r="J545"/>
  <c r="BK456"/>
  <c r="J532"/>
  <c r="J158"/>
  <c r="J297"/>
  <c i="1" r="AS54"/>
  <c i="2" r="BK206"/>
  <c r="J433"/>
  <c r="J191"/>
  <c r="J114"/>
  <c r="BK458"/>
  <c r="J437"/>
  <c r="BK437"/>
  <c r="BK221"/>
  <c r="J234"/>
  <c r="BK312"/>
  <c r="BK532"/>
  <c r="BK420"/>
  <c r="BK256"/>
  <c r="J348"/>
  <c r="J509"/>
  <c r="BK229"/>
  <c r="BK191"/>
  <c r="J293"/>
  <c r="BK423"/>
  <c r="J358"/>
  <c r="BK175"/>
  <c r="J382"/>
  <c r="J498"/>
  <c r="J98"/>
  <c r="BK435"/>
  <c r="J243"/>
  <c r="BK282"/>
  <c r="BK243"/>
  <c r="J420"/>
  <c r="BK234"/>
  <c r="BK293"/>
  <c r="BK551"/>
  <c r="BK541"/>
  <c r="J262"/>
  <c r="J512"/>
  <c r="J559"/>
  <c r="BK406"/>
  <c r="J555"/>
  <c r="J145"/>
  <c r="J206"/>
  <c r="BK367"/>
  <c r="J406"/>
  <c r="BK403"/>
  <c r="BK472"/>
  <c r="BK323"/>
  <c r="BK297"/>
  <c r="BK348"/>
  <c r="J435"/>
  <c r="J306"/>
  <c r="J344"/>
  <c r="BK306"/>
  <c r="J142"/>
  <c r="J458"/>
  <c r="BK142"/>
  <c r="BK358"/>
  <c r="J423"/>
  <c r="BK536"/>
  <c r="J548"/>
  <c r="J367"/>
  <c r="BK279"/>
  <c r="J279"/>
  <c r="J155"/>
  <c r="BK509"/>
  <c r="BK487"/>
  <c r="BK114"/>
  <c r="J229"/>
  <c r="BK211"/>
  <c r="J450"/>
  <c r="BK332"/>
  <c r="J175"/>
  <c r="BK289"/>
  <c r="BK548"/>
  <c r="J472"/>
  <c r="BK498"/>
  <c r="BK545"/>
  <c r="BK238"/>
  <c r="BK387"/>
  <c r="J521"/>
  <c r="J403"/>
  <c r="BK380"/>
  <c r="BK285"/>
  <c r="BK301"/>
  <c r="J256"/>
  <c r="BK521"/>
  <c r="J312"/>
  <c r="BK98"/>
  <c r="F36"/>
  <c r="F34"/>
  <c i="1" r="BA55"/>
  <c r="BA54"/>
  <c r="AW54"/>
  <c r="AK30"/>
  <c i="2" r="F35"/>
  <c l="1" r="R97"/>
  <c r="R205"/>
  <c r="R311"/>
  <c r="P347"/>
  <c r="BK205"/>
  <c r="J205"/>
  <c r="J62"/>
  <c r="T347"/>
  <c r="P97"/>
  <c r="BK475"/>
  <c r="J475"/>
  <c r="J69"/>
  <c r="P278"/>
  <c r="P544"/>
  <c r="P539"/>
  <c r="R347"/>
  <c r="R544"/>
  <c r="R539"/>
  <c r="BK278"/>
  <c r="J278"/>
  <c r="J64"/>
  <c r="P311"/>
  <c r="T544"/>
  <c r="T539"/>
  <c r="T97"/>
  <c r="T311"/>
  <c r="BK544"/>
  <c r="J544"/>
  <c r="J73"/>
  <c r="T475"/>
  <c r="T278"/>
  <c r="T205"/>
  <c r="R475"/>
  <c r="P205"/>
  <c r="BK311"/>
  <c r="J311"/>
  <c r="J67"/>
  <c r="BK97"/>
  <c r="J97"/>
  <c r="J61"/>
  <c r="R278"/>
  <c r="P475"/>
  <c r="BK347"/>
  <c r="J347"/>
  <c r="J68"/>
  <c r="BK540"/>
  <c r="BK539"/>
  <c r="J539"/>
  <c r="J71"/>
  <c r="BK305"/>
  <c r="J305"/>
  <c r="J65"/>
  <c r="BK261"/>
  <c r="J261"/>
  <c r="J63"/>
  <c r="BK558"/>
  <c r="J558"/>
  <c r="J75"/>
  <c r="BK535"/>
  <c r="J535"/>
  <c r="J70"/>
  <c r="BK554"/>
  <c r="J554"/>
  <c r="J74"/>
  <c i="1" r="BB55"/>
  <c i="2" r="F55"/>
  <c r="BE142"/>
  <c r="BE175"/>
  <c r="BE221"/>
  <c r="BE234"/>
  <c r="BE243"/>
  <c r="BE285"/>
  <c r="BE306"/>
  <c r="BE532"/>
  <c r="BE536"/>
  <c r="J89"/>
  <c r="BE145"/>
  <c r="BE155"/>
  <c r="BE206"/>
  <c r="BE211"/>
  <c r="BE256"/>
  <c r="BE289"/>
  <c r="BE297"/>
  <c i="1" r="BC55"/>
  <c i="2" r="BE541"/>
  <c r="BE548"/>
  <c r="E48"/>
  <c r="BE98"/>
  <c r="BE114"/>
  <c r="BE158"/>
  <c r="BE172"/>
  <c r="BE191"/>
  <c r="BE262"/>
  <c r="BE279"/>
  <c r="BE282"/>
  <c r="BE293"/>
  <c r="BE387"/>
  <c r="BE406"/>
  <c r="BE420"/>
  <c r="BE423"/>
  <c r="BE433"/>
  <c r="BE435"/>
  <c r="BE437"/>
  <c r="BE445"/>
  <c r="BE450"/>
  <c r="BE456"/>
  <c r="BE458"/>
  <c r="BE476"/>
  <c r="BE487"/>
  <c r="BE498"/>
  <c r="BE509"/>
  <c r="BE512"/>
  <c r="BE551"/>
  <c r="BE545"/>
  <c r="BE559"/>
  <c r="BE555"/>
  <c r="BE472"/>
  <c r="BE521"/>
  <c r="BE128"/>
  <c r="BE229"/>
  <c r="BE238"/>
  <c r="BE301"/>
  <c r="BE312"/>
  <c r="BE323"/>
  <c r="BE332"/>
  <c r="BE344"/>
  <c r="BE348"/>
  <c r="BE358"/>
  <c r="BE367"/>
  <c r="BE380"/>
  <c r="BE382"/>
  <c r="BE389"/>
  <c r="BE403"/>
  <c r="F37"/>
  <c i="1" r="BD55"/>
  <c r="BD54"/>
  <c r="W33"/>
  <c r="W30"/>
  <c r="BB54"/>
  <c r="AX54"/>
  <c i="2" r="J34"/>
  <c i="1" r="AW55"/>
  <c r="BC54"/>
  <c r="W32"/>
  <c i="2" l="1" r="T310"/>
  <c r="R96"/>
  <c r="P96"/>
  <c r="T96"/>
  <c r="T95"/>
  <c r="P310"/>
  <c r="R310"/>
  <c r="R95"/>
  <c r="BK96"/>
  <c r="J96"/>
  <c r="J60"/>
  <c r="J540"/>
  <c r="J72"/>
  <c r="BK310"/>
  <c r="J310"/>
  <c r="J66"/>
  <c i="1" r="AY54"/>
  <c i="2" r="F33"/>
  <c i="1" r="AZ55"/>
  <c r="AZ54"/>
  <c r="W29"/>
  <c r="W31"/>
  <c i="2" r="J33"/>
  <c i="1" r="AV55"/>
  <c r="AT55"/>
  <c i="2" l="1" r="P95"/>
  <c i="1" r="AU55"/>
  <c i="2" r="BK95"/>
  <c r="J95"/>
  <c r="J59"/>
  <c i="1" r="AU54"/>
  <c r="AV54"/>
  <c r="AK29"/>
  <c i="2" l="1" r="J30"/>
  <c i="1" r="AG55"/>
  <c r="AG54"/>
  <c r="AK26"/>
  <c r="AT54"/>
  <c i="2" l="1" r="J39"/>
  <c i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<sst xmlns="http://schemas.openxmlformats.org/spreadsheetml/2006/main">
  <si>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</si>
  <si>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</si>
  <si>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</si>
  <si>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</si>
  <si>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</si>
  <si>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{00ed27bd-fd47-48fc-b426-9c491d250a26}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</si>
  <si>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</si>
  <si>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</si>
  <si>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</si>
  <si>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</si>
  <si>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</si>
  <si>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</si>
  <si>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</si>
  <si>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</si>
  <si>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21/08-001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</si>
  <si>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</si>
  <si>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</si>
  <si>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OKENNÍCH VÝPLNÍ ČP. 5 NÁMĚSTÍ ČESKÉHO RÁJE V TURNOVĚ</t>
  </si>
  <si>
    <t>KSO:</t>
  </si>
  <si>
    <t/>
  </si>
  <si>
    <t>CC-CZ:</t>
  </si>
  <si>
    <t>Místo:</t>
  </si>
  <si>
    <t>na st.p.č. 54 v k.ú. Turnov</t>
  </si>
  <si>
    <t>Datum:</t>
  </si>
  <si>
    <t>12. 9. 2021</t>
  </si>
  <si>
    <t>Zadavatel:</t>
  </si>
  <si>
    <t>IČ:</t>
  </si>
  <si>
    <t>00276227</t>
  </si>
  <si>
    <t>Město Turnov</t>
  </si>
  <si>
    <t>DIČ:</t>
  </si>
  <si>
    <t>Uchazeč:</t>
  </si>
  <si>
    <t>Vyplň údaj</t>
  </si>
  <si>
    <t>Projektant:</t>
  </si>
  <si>
    <t>2753832</t>
  </si>
  <si>
    <t>ACTIV Projekce,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</si>
  <si>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</si>
  <si>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</si>
  <si>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</si>
  <si>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</si>
  <si>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</si>
  <si>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</si>
  <si>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</si>
  <si>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</si>
  <si>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</si>
  <si>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</si>
  <si>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</si>
  <si>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</si>
  <si>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</si>
  <si>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</si>
  <si>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</si>
  <si>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</si>
  <si>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</si>
  <si>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</si>
  <si>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</si>
  <si>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</si>
  <si>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</si>
  <si>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</si>
  <si>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</si>
  <si>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</si>
  <si>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</si>
  <si>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</si>
  <si>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</si>
  <si>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</si>
  <si>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</si>
  <si>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</si>
  <si>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</si>
  <si>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</si>
  <si>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</si>
  <si>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</si>
  <si>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</si>
  <si>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</si>
  <si>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</si>
  <si>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</si>
  <si>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</si>
  <si>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</si>
  <si>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</si>
  <si>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</si>
  <si>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</si>
  <si>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E03_2025</t>
  </si>
  <si>
    <t>Etapa III.</t>
  </si>
  <si>
    <t>STA</t>
  </si>
  <si>
    <t>1</t>
  </si>
  <si>
    <t>{802ce3a3-5989-4303-a57b-af52b4aa93ab}</t>
  </si>
  <si>
    <t>2</t>
  </si>
  <si>
    <t>E3_OKNO_12</t>
  </si>
  <si>
    <t>Velikost okna 1.2</t>
  </si>
  <si>
    <t>m2</t>
  </si>
  <si>
    <t>2,938</t>
  </si>
  <si>
    <t>3</t>
  </si>
  <si>
    <t>E3_OKNO_12_parapet</t>
  </si>
  <si>
    <t>Parapet okna 1.2</t>
  </si>
  <si>
    <t>m</t>
  </si>
  <si>
    <t>1,25</t>
  </si>
  <si>
    <t>KRYCÍ LIST SOUPISU PRACÍ</t>
  </si>
  <si>
    <t>E3_OKNO_12m</t>
  </si>
  <si>
    <t>Obvod okna 1.2</t>
  </si>
  <si>
    <t>7,2</t>
  </si>
  <si>
    <t>E3_OKNO_13</t>
  </si>
  <si>
    <t>Velikost okna 1.3</t>
  </si>
  <si>
    <t>2,375</t>
  </si>
  <si>
    <t>E3_OKNO_13_parapet</t>
  </si>
  <si>
    <t>Parapet okna 1.3</t>
  </si>
  <si>
    <t>E3_OKNO_13m</t>
  </si>
  <si>
    <t>Obvod okna 1.3</t>
  </si>
  <si>
    <t>6,3</t>
  </si>
  <si>
    <t>Objekt:</t>
  </si>
  <si>
    <t>E3_OKNO_14</t>
  </si>
  <si>
    <t>Velikost okna 1.4</t>
  </si>
  <si>
    <t>2,188</t>
  </si>
  <si>
    <t>E03_2025 - Etapa III.</t>
  </si>
  <si>
    <t>E3_OKNO_14_parapet</t>
  </si>
  <si>
    <t>Parapet okna 1.4</t>
  </si>
  <si>
    <t>E3_OKNO_14m</t>
  </si>
  <si>
    <t>Obvod okna 1.4</t>
  </si>
  <si>
    <t>6</t>
  </si>
  <si>
    <t>E3_OKNO_15</t>
  </si>
  <si>
    <t>Velikost okna 1.5</t>
  </si>
  <si>
    <t>0,805</t>
  </si>
  <si>
    <t>E3_OKNO_15_parapet</t>
  </si>
  <si>
    <t>Parapet okna 1.5</t>
  </si>
  <si>
    <t>0,7</t>
  </si>
  <si>
    <t>E3_OKNO_15m</t>
  </si>
  <si>
    <t>Obvod okna 1.5</t>
  </si>
  <si>
    <t>3,7</t>
  </si>
  <si>
    <t>E3_OKNO_22</t>
  </si>
  <si>
    <t>Velikost okna 2.2</t>
  </si>
  <si>
    <t>E3_OKNO_22_parapet</t>
  </si>
  <si>
    <t>Parapet okna 2.2</t>
  </si>
  <si>
    <t>E3_OKNO_22m</t>
  </si>
  <si>
    <t>Obvod okna 2.2</t>
  </si>
  <si>
    <t>E3_OKNO_23</t>
  </si>
  <si>
    <t>Velikost okna 2.3</t>
  </si>
  <si>
    <t>E3_OKNO_23_parapet</t>
  </si>
  <si>
    <t>Parapet okna 2.3</t>
  </si>
  <si>
    <t>E3_OKNO_23m</t>
  </si>
  <si>
    <t>Obvod okna 2.3</t>
  </si>
  <si>
    <t>E3_OKNO_24</t>
  </si>
  <si>
    <t>Velikost okna 2.4</t>
  </si>
  <si>
    <t>E3_OKNO_24_parapet</t>
  </si>
  <si>
    <t>Parapet okna 2.4</t>
  </si>
  <si>
    <t>E3_OKNO_24m</t>
  </si>
  <si>
    <t>Obvod okna 2.4</t>
  </si>
  <si>
    <t>E3_PZN_3</t>
  </si>
  <si>
    <t xml:space="preserve">*3 - keramický obklad parapetu a ostění </t>
  </si>
  <si>
    <t>6,288</t>
  </si>
  <si>
    <t>E5_OKNO_04</t>
  </si>
  <si>
    <t>Velikost okna 0.4</t>
  </si>
  <si>
    <t>E5_OKNO_04_parapet</t>
  </si>
  <si>
    <t>Parapet okna 0.4</t>
  </si>
  <si>
    <t>E5_OKNO_04m</t>
  </si>
  <si>
    <t>Obvod okna 0.4</t>
  </si>
  <si>
    <t>pal01</t>
  </si>
  <si>
    <t>133,5</t>
  </si>
  <si>
    <t>pal02</t>
  </si>
  <si>
    <t>33,4</t>
  </si>
  <si>
    <t>pal04</t>
  </si>
  <si>
    <t>16,7</t>
  </si>
  <si>
    <t>pol01</t>
  </si>
  <si>
    <t>25</t>
  </si>
  <si>
    <t>E3_OKNO_11</t>
  </si>
  <si>
    <t>Velikost okna 1.1</t>
  </si>
  <si>
    <t>3,408</t>
  </si>
  <si>
    <t>E3_OKNO_11_parapet</t>
  </si>
  <si>
    <t>Parapet okna 1.1</t>
  </si>
  <si>
    <t>1,45</t>
  </si>
  <si>
    <t>E3_OKNO_11m</t>
  </si>
  <si>
    <t>7,6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</si>
  <si>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</si>
  <si>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</si>
  <si>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</si>
  <si>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</si>
  <si>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</si>
  <si>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</si>
  <si>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</si>
  <si>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</si>
  <si>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</si>
  <si>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</si>
  <si>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</si>
  <si>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</si>
  <si>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</si>
  <si>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781 - Dokončovací práce - obklady</t>
  </si>
  <si>
    <t>N00 - Nepojmenované práce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</si>
  <si>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</si>
  <si>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</si>
  <si>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</si>
  <si>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</si>
  <si>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</si>
  <si>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</si>
  <si>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</si>
  <si>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</si>
  <si>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</si>
  <si>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</si>
  <si>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</si>
  <si>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</si>
  <si>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</si>
  <si>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</si>
  <si>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</si>
  <si>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</si>
  <si>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</si>
  <si>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</si>
  <si>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</si>
  <si>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</si>
  <si>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</si>
  <si>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Úpravy povrchů, podlahy a osazování výplní</t>
  </si>
  <si>
    <t>K</t>
  </si>
  <si>
    <t>612325302</t>
  </si>
  <si>
    <t>Vápenocementová štuková omítka ostění nebo nadpraží</t>
  </si>
  <si>
    <t>4</t>
  </si>
  <si>
    <t>1326140345</t>
  </si>
  <si>
    <t>PP</t>
  </si>
  <si>
    <t>Vápenocementová omítka ostění nebo nadpraží štuková</t>
  </si>
  <si>
    <t>Online PSC</t>
  </si>
  <si>
    <t>https://podminky.urs.cz/item/CS_URS_2025_01/612325302</t>
  </si>
  <si>
    <t>VV</t>
  </si>
  <si>
    <t>1*(E3_OKNO_11m-E3_OKNO_11_parapet)</t>
  </si>
  <si>
    <t>1*(E5_OKNO_04m-E5_OKNO_04_parapet)</t>
  </si>
  <si>
    <t>Mezisoučet</t>
  </si>
  <si>
    <t>5*(E3_OKNO_12m-E3_OKNO_12_parapet)-1*2*1,0"keramický obklad"</t>
  </si>
  <si>
    <t>4*(E3_OKNO_13m-E3_OKNO_13_parapet)</t>
  </si>
  <si>
    <t>2*(E3_OKNO_14m-E3_OKNO_14_parapet)-2*2*0,75"keramický obklad"</t>
  </si>
  <si>
    <t>1*(E3_OKNO_15m-E3_OKNO_15_parapet)-1*2*0,75"keramický obklad"</t>
  </si>
  <si>
    <t>7*(E3_OKNO_22m-E3_OKNO_22_parapet)-1*2*1,0"keramický obklad"</t>
  </si>
  <si>
    <t>4*(E3_OKNO_23m-E3_OKNO_23_parapet)</t>
  </si>
  <si>
    <t>2*(E3_OKNO_24m-E3_OKNO_24_parapet)-2*2*0,75"keramický obklad"</t>
  </si>
  <si>
    <t>Součet</t>
  </si>
  <si>
    <t>"sířka začištění do 25cm" 0,25*pal01</t>
  </si>
  <si>
    <t>619991021</t>
  </si>
  <si>
    <t>Oblepení rámů a keramických soklů lepící páskou</t>
  </si>
  <si>
    <t>1954859255</t>
  </si>
  <si>
    <t>Zakrytí vnitřních ploch před znečištěním včetně pozdějšího odkrytí rámů oken a dveří, keramických soklů oblepením malířskou páskou</t>
  </si>
  <si>
    <t>https://podminky.urs.cz/item/CS_URS_2025_01/619991021</t>
  </si>
  <si>
    <t>1*e3_okno_11m</t>
  </si>
  <si>
    <t>1*E5_OKNO_04m</t>
  </si>
  <si>
    <t>5*(E3_OKNO_12m)</t>
  </si>
  <si>
    <t>4*(E3_OKNO_13m)</t>
  </si>
  <si>
    <t>2*(E3_OKNO_14m)</t>
  </si>
  <si>
    <t>1*(E3_OKNO_15m)</t>
  </si>
  <si>
    <t>7*(E3_OKNO_22m)</t>
  </si>
  <si>
    <t>4*(E3_OKNO_23m)</t>
  </si>
  <si>
    <t>2*(E3_OKNO_24m)</t>
  </si>
  <si>
    <t>622143004</t>
  </si>
  <si>
    <t>Montáž omítkových samolepících začišťovacích profilů pro spojení s okenním rámem</t>
  </si>
  <si>
    <t>140406091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</si>
  <si>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</si>
  <si>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https://podminky.urs.cz/item/CS_URS_2025_01/622143004</t>
  </si>
  <si>
    <t>1*E3_OKNO_11m-E3_OKNO_11_parapet</t>
  </si>
  <si>
    <t>1*E5_OKNO_04m-E5_OKNO_04_parapet</t>
  </si>
  <si>
    <t>5*(E3_OKNO_12m-E3_OKNO_12_parapet)-2*1,0"keramický obklad"</t>
  </si>
  <si>
    <t>2*(E3_OKNO_14m-E3_OKNO_14_parapet)-2*2*0,6"keramický obklad"</t>
  </si>
  <si>
    <t>1*(E3_OKNO_15m-E3_OKNO_15_parapet)-2*0,6"keramický obklad"</t>
  </si>
  <si>
    <t>7*(E3_OKNO_22m-E3_OKNO_22_parapet)-2*1,0"keramický obklad"</t>
  </si>
  <si>
    <t>2*(E3_OKNO_24m-E3_OKNO_24_parapet)-2*2*0,6"keramický obklad"</t>
  </si>
  <si>
    <t>M</t>
  </si>
  <si>
    <t>59051476</t>
  </si>
  <si>
    <t>profil začišťovací PVC 9mm s výztužnou tkaninou pro ostění ETICS</t>
  </si>
  <si>
    <t>8</t>
  </si>
  <si>
    <t>-1106981308</t>
  </si>
  <si>
    <t>135*1,05 'Přepočtené koeficientem množství</t>
  </si>
  <si>
    <t>5</t>
  </si>
  <si>
    <t>622212021</t>
  </si>
  <si>
    <t>Montáž kontaktního zateplení vnějšího ostění, nadpraží nebo parapetu hl. špalety do 200 mm lepením desek z polystyrenu tl do 120 mm</t>
  </si>
  <si>
    <t>597418650</t>
  </si>
  <si>
    <t>Montáž kontaktního zateplení vnějšího ostění, nadpraží nebo parapetu lepením z polystyrenových desek nebo z kombinovaných desek hloubky špalet do 200 mm, tloušťky desek přes 80 do 120 mm</t>
  </si>
  <si>
    <t>https://podminky.urs.cz/item/CS_URS_2025_01/622212021</t>
  </si>
  <si>
    <t>"Úprava parapetu nadezděním"</t>
  </si>
  <si>
    <t>1*E3_OKNO_11_parapet</t>
  </si>
  <si>
    <t>4*E3_OKNO_12_parapet</t>
  </si>
  <si>
    <t>1*E3_OKNO_15_parapet</t>
  </si>
  <si>
    <t>4*E3_OKNO_22_parapet</t>
  </si>
  <si>
    <t>28375938</t>
  </si>
  <si>
    <t>deska EPS 70 fasádní λ=0,039 tl 100mm</t>
  </si>
  <si>
    <t>54166794</t>
  </si>
  <si>
    <t>2,43*1,1 'Přepočtené koeficientem množství</t>
  </si>
  <si>
    <t>7</t>
  </si>
  <si>
    <t>622212071</t>
  </si>
  <si>
    <t>Montáž kontaktního zateplení vnějšího ostění, nadpraží nebo parapetu hl. špalety do 400 mm lepením desek z polystyrenu tl do 120 mm</t>
  </si>
  <si>
    <t>218531754</t>
  </si>
  <si>
    <t>Montáž kontaktního zateplení vnějšího ostění, nadpraží nebo parapetu lepením z polystyrenových desek nebo z kombinovaných desek hloubky špalet přes 200 do 400 mm, tloušťky desek přes 80 do 120 mm</t>
  </si>
  <si>
    <t>https://podminky.urs.cz/item/CS_URS_2025_01/622212071</t>
  </si>
  <si>
    <t>1*E5_OKNO_04_parapet</t>
  </si>
  <si>
    <t>1*(E3_OKNO_12_parapet)</t>
  </si>
  <si>
    <t>4*(E3_OKNO_13_parapet)</t>
  </si>
  <si>
    <t>2*(E3_OKNO_14_parapet)</t>
  </si>
  <si>
    <t>1*(E3_OKNO_15_parapet)</t>
  </si>
  <si>
    <t>3*(E3_OKNO_22_parapet)</t>
  </si>
  <si>
    <t>4*(E3_OKNO_23_parapet)</t>
  </si>
  <si>
    <t>2*(E3_OKNO_24_parapet)</t>
  </si>
  <si>
    <t>2059500301</t>
  </si>
  <si>
    <t>8,78*1,1 'Přepočtené koeficientem množství</t>
  </si>
  <si>
    <t>9</t>
  </si>
  <si>
    <t>629991001</t>
  </si>
  <si>
    <t>Zakrytí podélných ploch fólií volně položenou</t>
  </si>
  <si>
    <t>-42504309</t>
  </si>
  <si>
    <t>Zakrytí vnějších ploch před znečištěním včetně pozdějšího odkrytí ploch podélných rovných (např. chodníků) fólií položenou volně</t>
  </si>
  <si>
    <t>https://podminky.urs.cz/item/CS_URS_2025_01/629991001</t>
  </si>
  <si>
    <t>1"(E3_OKNO_1.1)"</t>
  </si>
  <si>
    <t>1"(E5_OKNO_0.4)"</t>
  </si>
  <si>
    <t>5"(E3_OKNO_1.2)"</t>
  </si>
  <si>
    <t>4"(E3_OKNO_1.3)"</t>
  </si>
  <si>
    <t>2"(E3_OKNO_1.4)"</t>
  </si>
  <si>
    <t>1"(E3_OKNO_1.5)"</t>
  </si>
  <si>
    <t>7"(E3_OKNO_2.2)"</t>
  </si>
  <si>
    <t>4"(E3_OKNO_2.3)"</t>
  </si>
  <si>
    <t>2"(E3_OKNO_2.4)"</t>
  </si>
  <si>
    <t>"zakrytí podlahy a poprsní zdi vč. radiátorů" 2,0*2,0*pol01</t>
  </si>
  <si>
    <t>10</t>
  </si>
  <si>
    <t>629991011</t>
  </si>
  <si>
    <t>Zakrytí výplní otvorů a svislých ploch fólií přilepenou lepící páskou</t>
  </si>
  <si>
    <t>-1890321281</t>
  </si>
  <si>
    <t>Zakrytí vnějších ploch před znečištěním včetně pozdějšího odkrytí výplní otvorů a svislých ploch fólií přilepenou lepící páskou</t>
  </si>
  <si>
    <t>https://podminky.urs.cz/item/CS_URS_2025_01/629991011</t>
  </si>
  <si>
    <t>1*E3_OKNO_11</t>
  </si>
  <si>
    <t>1*E5_OKNO_04</t>
  </si>
  <si>
    <t>5*(E3_OKNO_12)</t>
  </si>
  <si>
    <t>4*(E3_OKNO_13)</t>
  </si>
  <si>
    <t>2*(E3_OKNO_14)</t>
  </si>
  <si>
    <t>1*(E3_OKNO_15)</t>
  </si>
  <si>
    <t>7*(E3_OKNO_22)</t>
  </si>
  <si>
    <t>4*(E3_OKNO_23)</t>
  </si>
  <si>
    <t>2*(E3_OKNO_24)</t>
  </si>
  <si>
    <t>Ostatní konstrukce a práce, bourání</t>
  </si>
  <si>
    <t>11</t>
  </si>
  <si>
    <t>952901106</t>
  </si>
  <si>
    <t>Čištění budov omytí dvojitých nebo zdvojených oken nebo balkonových dveří pl přes 0,6 do 1,5 m2</t>
  </si>
  <si>
    <t>-1870225454</t>
  </si>
  <si>
    <t>Čištění budov při provádění oprav a udržovacích prací oken dvojitých nebo zdvojených omytím, plochy do přes 0,6 do 1,5 m2</t>
  </si>
  <si>
    <t>https://podminky.urs.cz/item/CS_URS_2025_01/952901106</t>
  </si>
  <si>
    <t>1*E3_OKNO_15</t>
  </si>
  <si>
    <t>12</t>
  </si>
  <si>
    <t>952901107</t>
  </si>
  <si>
    <t>Čištění budov omytí dvojitých nebo zdvojených oken nebo balkonových dveří pl přes 1,5 do 2,5 m2</t>
  </si>
  <si>
    <t>-1075394087</t>
  </si>
  <si>
    <t>Čištění budov při provádění oprav a udržovacích prací oken dvojitých nebo zdvojených omytím, plochy do přes 1,5 do 2,5 m2</t>
  </si>
  <si>
    <t>https://podminky.urs.cz/item/CS_URS_2025_01/952901107</t>
  </si>
  <si>
    <t>2*E3_OKNO_14</t>
  </si>
  <si>
    <t>2*E3_OKNO_24</t>
  </si>
  <si>
    <t>4*E3_OKNO_13</t>
  </si>
  <si>
    <t>4*E3_OKNO_23</t>
  </si>
  <si>
    <t>13</t>
  </si>
  <si>
    <t>952901108</t>
  </si>
  <si>
    <t>Čištění budov omytí dvojitých nebo zdvojených oken nebo balkonových dveří pl přes 2,5 m2</t>
  </si>
  <si>
    <t>-1506582491</t>
  </si>
  <si>
    <t>Čištění budov při provádění oprav a udržovacích prací oken dvojitých nebo zdvojených omytím, plochy do přes 2,5 m2</t>
  </si>
  <si>
    <t>https://podminky.urs.cz/item/CS_URS_2025_01/952901108</t>
  </si>
  <si>
    <t>5*E3_OKNO_12</t>
  </si>
  <si>
    <t>7*E3_OKNO_22</t>
  </si>
  <si>
    <t>14</t>
  </si>
  <si>
    <t>952902021</t>
  </si>
  <si>
    <t>Čištění budov zametení hladkých podlah</t>
  </si>
  <si>
    <t>-1647978148</t>
  </si>
  <si>
    <t>Čištění budov při provádění oprav a udržovacích prací podlah hladkých zametením</t>
  </si>
  <si>
    <t>https://podminky.urs.cz/item/CS_URS_2025_01/952902021</t>
  </si>
  <si>
    <t>450*2 "1np a 2np"</t>
  </si>
  <si>
    <t>952902221</t>
  </si>
  <si>
    <t>Čištění budov zametení schodišť</t>
  </si>
  <si>
    <t>1720441900</t>
  </si>
  <si>
    <t>Čištění budov při provádění oprav a udržovacích prací schodišť zametením</t>
  </si>
  <si>
    <t>https://podminky.urs.cz/item/CS_URS_2025_01/952902221</t>
  </si>
  <si>
    <t>31*2</t>
  </si>
  <si>
    <t>17</t>
  </si>
  <si>
    <t>968062354</t>
  </si>
  <si>
    <t>Vybourání dřevěných rámů oken dvojitých včetně křídel pl do 1 m2</t>
  </si>
  <si>
    <t>681998925</t>
  </si>
  <si>
    <t>Vybourání dřevěných rámů oken s křídly, dveřních zárubní, vrat, stěn, ostění nebo obkladů rámů oken s křídly dvojitých, plochy do 1 m2</t>
  </si>
  <si>
    <t>https://podminky.urs.cz/item/CS_URS_2025_01/968062354</t>
  </si>
  <si>
    <t>E3_OKNO_15*1</t>
  </si>
  <si>
    <t>18</t>
  </si>
  <si>
    <t>968062356</t>
  </si>
  <si>
    <t>Vybourání dřevěných rámů oken dvojitých včetně křídel pl do 4 m2</t>
  </si>
  <si>
    <t>-1425310582</t>
  </si>
  <si>
    <t>Vybourání dřevěných rámů oken s křídly, dveřních zárubní, vrat, stěn, ostění nebo obkladů rámů oken s křídly dvojitých, plochy do 4 m2</t>
  </si>
  <si>
    <t>https://podminky.urs.cz/item/CS_URS_2025_01/968062356</t>
  </si>
  <si>
    <t>E3_OKNO_11*1</t>
  </si>
  <si>
    <t>E5_OKNO_04*1</t>
  </si>
  <si>
    <t>E3_OKNO_12*5</t>
  </si>
  <si>
    <t>E3_OKNO_13*4</t>
  </si>
  <si>
    <t>E3_OKNO_14*2</t>
  </si>
  <si>
    <t>E3_OKNO_22*7</t>
  </si>
  <si>
    <t>E3_OKNO_23*4</t>
  </si>
  <si>
    <t>E3_OKNO_24*2</t>
  </si>
  <si>
    <t>23</t>
  </si>
  <si>
    <t>978059351</t>
  </si>
  <si>
    <t>Bourání obkladů z mozaiky plochy do 1 m2</t>
  </si>
  <si>
    <t>550867077</t>
  </si>
  <si>
    <t>Odsekání obkladů stěn včetně otlučení podkladní omítky až na zdivo z mozaikových lepenců keramických nebo skleněných do 1 m2</t>
  </si>
  <si>
    <t>https://podminky.urs.cz/item/CS_URS_2025_01/978059351</t>
  </si>
  <si>
    <t>94</t>
  </si>
  <si>
    <t>Lešení a stavební výtahy</t>
  </si>
  <si>
    <t>24</t>
  </si>
  <si>
    <t>949101111</t>
  </si>
  <si>
    <t>Lešení pomocné pro objekty pozemních staveb s lešeňovou podlahou v do 1,9 m zatížení do 150 kg/m2</t>
  </si>
  <si>
    <t>832515242</t>
  </si>
  <si>
    <t>Lešení pomocné pracovní pro objekty pozemních staveb pro zatížení do 150 kg/m2, o výšce lešeňové podlahy do 1,9 m</t>
  </si>
  <si>
    <t>https://podminky.urs.cz/item/CS_URS_2025_01/949101111</t>
  </si>
  <si>
    <t>1*(E3_OKNO_11_parapet)</t>
  </si>
  <si>
    <t>5*(E3_OKNO_12_parapet)</t>
  </si>
  <si>
    <t>7*(E3_OKNO_22_parapet)</t>
  </si>
  <si>
    <t>"výška lešení 1,5" 1,5*pal02</t>
  </si>
  <si>
    <t>997</t>
  </si>
  <si>
    <t>Přesun sutě</t>
  </si>
  <si>
    <t>28</t>
  </si>
  <si>
    <t>997013213</t>
  </si>
  <si>
    <t>Vnitrostaveništní doprava suti a vybouraných hmot pro budovy v přes 9 do 12 m ručně</t>
  </si>
  <si>
    <t>t</t>
  </si>
  <si>
    <t>308110967</t>
  </si>
  <si>
    <t>Vnitrostaveništní doprava suti a vybouraných hmot vodorovně do 50 m svisle ručně pro budovy a haly výšky přes 9 do 12 m</t>
  </si>
  <si>
    <t>https://podminky.urs.cz/item/CS_URS_2025_01/997013213</t>
  </si>
  <si>
    <t>29</t>
  </si>
  <si>
    <t>997013501</t>
  </si>
  <si>
    <t>Odvoz suti a vybouraných hmot na skládku nebo meziskládku do 1 km se složením</t>
  </si>
  <si>
    <t>51643079</t>
  </si>
  <si>
    <t>Odvoz suti a vybouraných hmot na skládku nebo meziskládku se složením, na vzdálenost do 1 km</t>
  </si>
  <si>
    <t>https://podminky.urs.cz/item/CS_URS_2025_01/997013501</t>
  </si>
  <si>
    <t>30</t>
  </si>
  <si>
    <t>997013509</t>
  </si>
  <si>
    <t>Příplatek k odvozu suti a vybouraných hmot na skládku ZKD 1 km přes 1 km</t>
  </si>
  <si>
    <t>1287824988</t>
  </si>
  <si>
    <t>Odvoz suti a vybouraných hmot na skládku nebo meziskládku se složením, na vzdálenost Příplatek k ceně za každý další i započatý 1 km přes 1 km</t>
  </si>
  <si>
    <t>https://podminky.urs.cz/item/CS_URS_2025_01/997013509</t>
  </si>
  <si>
    <t>3,983*10 'Přepočtené koeficientem množství</t>
  </si>
  <si>
    <t>31</t>
  </si>
  <si>
    <t>997013603</t>
  </si>
  <si>
    <t>Poplatek za uložení na skládce (skládkovné) stavebního odpadu cihelného kód odpadu 17 01 02</t>
  </si>
  <si>
    <t>-1750069659</t>
  </si>
  <si>
    <t>Poplatek za uložení stavebního odpadu na skládce (skládkovné) cihelného zatříděného do Katalogu odpadů pod kódem 17 01 02</t>
  </si>
  <si>
    <t>https://podminky.urs.cz/item/CS_URS_2025_01/997013603</t>
  </si>
  <si>
    <t>3,983*0,43 'Přepočtené koeficientem množství</t>
  </si>
  <si>
    <t>32</t>
  </si>
  <si>
    <t>997013609</t>
  </si>
  <si>
    <t>Poplatek za uložení na skládce (skládkovné) stavebního odpadu ze směsí nebo oddělených frakcí betonu, cihel a keramických výrobků kód odpadu 17 01 07</t>
  </si>
  <si>
    <t>736424635</t>
  </si>
  <si>
    <t>Poplatek za uložení stavebního odpadu na skládce (skládkovné) ze směsí nebo oddělených frakcí betonu, cihel a keramických výrobků zatříděného do Katalogu odpadů pod kódem 17 01 07</t>
  </si>
  <si>
    <t>https://podminky.urs.cz/item/CS_URS_2025_01/997013609</t>
  </si>
  <si>
    <t>3,983*0,02 'Přepočtené koeficientem množství</t>
  </si>
  <si>
    <t>33</t>
  </si>
  <si>
    <t>997013804</t>
  </si>
  <si>
    <t>Poplatek za uložení na skládce (skládkovné) stavebního odpadu ze skla kód odpadu 17 02 02</t>
  </si>
  <si>
    <t>2054247575</t>
  </si>
  <si>
    <t>Poplatek za uložení stavebního odpadu na skládce (skládkovné) ze skla zatříděného do Katalogu odpadů pod kódem 17 02 02</t>
  </si>
  <si>
    <t>https://podminky.urs.cz/item/CS_URS_2025_01/997013804</t>
  </si>
  <si>
    <t>3,983*0,35 'Přepočtené koeficientem množství</t>
  </si>
  <si>
    <t>34</t>
  </si>
  <si>
    <t>997013811</t>
  </si>
  <si>
    <t>Poplatek za uložení na skládce (skládkovné) stavebního odpadu dřevěného kód odpadu 17 02 01</t>
  </si>
  <si>
    <t>1172631021</t>
  </si>
  <si>
    <t>Poplatek za uložení stavebního odpadu na skládce (skládkovné) dřevěného zatříděného do Katalogu odpadů pod kódem 17 02 01</t>
  </si>
  <si>
    <t>https://podminky.urs.cz/item/CS_URS_2025_01/997013811</t>
  </si>
  <si>
    <t>3,983*0,2 'Přepočtené koeficientem množství</t>
  </si>
  <si>
    <t>998</t>
  </si>
  <si>
    <t>Přesun hmot</t>
  </si>
  <si>
    <t>35</t>
  </si>
  <si>
    <t>998014021</t>
  </si>
  <si>
    <t>Přesun hmot pro budovy vícepodlažní v do 18 m z betonových dílců s nezděným pláštěm</t>
  </si>
  <si>
    <t>-707725564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</si>
  <si>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vícepodlažní, výšky do 18 m</t>
  </si>
  <si>
    <t>https://podminky.urs.cz/item/CS_URS_2025_01/998014021</t>
  </si>
  <si>
    <t>P</t>
  </si>
  <si>
    <t>Poznámka k položce:_x000d_
1. Ceny -7001 až -7006 lze použít v případě, kdy dochází ke ztížení přesunu např. tím, že není možné instalovat jeřáb._x000d_
2. K cenám -7001 až -7006 lze použít příplatky za zvětšený přesun -1014 až -1019, -2034 až -2039 nebo -2114 až 2119._x000d_
3. Jestliže pro svislý přesun používá zařízení investora (např. výtah v budově), užijí se pro ocenění přesunu hmot ceny stanovené pro nejmenší výšku, tj. 6 m.</t>
  </si>
  <si>
    <t>PSV</t>
  </si>
  <si>
    <t>Práce a dodávky PSV</t>
  </si>
  <si>
    <t>764</t>
  </si>
  <si>
    <t>Konstrukce klempířské</t>
  </si>
  <si>
    <t>36</t>
  </si>
  <si>
    <t>764011620</t>
  </si>
  <si>
    <t>Dilatační připojovací lišta z Pz s povrchovou úpravou včetně tmelení rš 80 mm</t>
  </si>
  <si>
    <t>16</t>
  </si>
  <si>
    <t>-223491198</t>
  </si>
  <si>
    <t>Dilatační lišta z pozinkovaného plechu s povrchovou úpravou připojovací, včetně tmelení rš 80 mm</t>
  </si>
  <si>
    <t>https://podminky.urs.cz/item/CS_URS_2025_01/764011620</t>
  </si>
  <si>
    <t>"Okna s označením na výkrese pol. *F"</t>
  </si>
  <si>
    <t>3*E3_OKNO_13_parapet</t>
  </si>
  <si>
    <t>6*E3_OKNO_22_parapet</t>
  </si>
  <si>
    <t>3*E3_OKNO_23_parapet</t>
  </si>
  <si>
    <t>38</t>
  </si>
  <si>
    <t>764216643</t>
  </si>
  <si>
    <t>Oplechování rovných parapetů celoplošně lepené z Pz s povrchovou úpravou rš 250 mm</t>
  </si>
  <si>
    <t>299734691</t>
  </si>
  <si>
    <t>Oplechování parapetů z pozinkovaného plechu s povrchovou úpravou rovných celoplošně lepené, bez rohů rš 250 mm</t>
  </si>
  <si>
    <t>https://podminky.urs.cz/item/CS_URS_2025_01/764216643</t>
  </si>
  <si>
    <t>"Okna s označením na výkrese pol. *D;*5"</t>
  </si>
  <si>
    <t>1*E3_OKNO_12_parapet</t>
  </si>
  <si>
    <t>1*E3_OKNO_22_parapet</t>
  </si>
  <si>
    <t>39</t>
  </si>
  <si>
    <t>764216645</t>
  </si>
  <si>
    <t>Oplechování rovných parapetů celoplošně lepené z Pz s povrchovou úpravou rš 400 mm</t>
  </si>
  <si>
    <t>2097195098</t>
  </si>
  <si>
    <t>Oplechování parapetů z pozinkovaného plechu s povrchovou úpravou rovných celoplošně lepené, bez rohů rš 400 mm</t>
  </si>
  <si>
    <t>https://podminky.urs.cz/item/CS_URS_2025_01/764216645</t>
  </si>
  <si>
    <t>"Okna s označením na výkrese pol. *D;*8"</t>
  </si>
  <si>
    <t>1*E3_OKNO_13_parapet</t>
  </si>
  <si>
    <t>2*E3_OKNO_14_parapet</t>
  </si>
  <si>
    <t>1*E3_OKNO_23_parapet</t>
  </si>
  <si>
    <t>2*E3_OKNO_24_parapet</t>
  </si>
  <si>
    <t>40</t>
  </si>
  <si>
    <t>998764102</t>
  </si>
  <si>
    <t>Přesun hmot tonážní pro konstrukce klempířské v objektech v přes 6 do 12 m</t>
  </si>
  <si>
    <t>1348892991</t>
  </si>
  <si>
    <t>Přesun hmot pro konstrukce klempířské stanovený z hmotnosti přesunovaného materiálu vodorovná dopravní vzdálenost do 50 m v objektech výšky přes 6 do 12 m</t>
  </si>
  <si>
    <t>https://podminky.urs.cz/item/CS_URS_2025_01/998764102</t>
  </si>
  <si>
    <t>766</t>
  </si>
  <si>
    <t>Konstrukce truhlářské</t>
  </si>
  <si>
    <t>41</t>
  </si>
  <si>
    <t>766691811</t>
  </si>
  <si>
    <t>Demontáž parapetních desek dřevěných nebo plastových šířky do 30 cm</t>
  </si>
  <si>
    <t>kus</t>
  </si>
  <si>
    <t>-631381577</t>
  </si>
  <si>
    <t>Demontáž parapetních desek dřevěných nebo plastových šířky do 300 mm</t>
  </si>
  <si>
    <t>https://podminky.urs.cz/item/CS_URS_2025_01/766691811</t>
  </si>
  <si>
    <t>1"E3_OKNO_1.5"</t>
  </si>
  <si>
    <t>1"E3_OKNO_1.1"</t>
  </si>
  <si>
    <t>3"E3_OKNO_1.2"</t>
  </si>
  <si>
    <t>3"E3_OKNO_2.2"</t>
  </si>
  <si>
    <t>44</t>
  </si>
  <si>
    <t>766691812</t>
  </si>
  <si>
    <t>Demontáž parapetních desek dřevěných nebo plastových šířky přes 30 cm</t>
  </si>
  <si>
    <t>111159641</t>
  </si>
  <si>
    <t xml:space="preserve">Demontáž parapetních desek dřevěných nebo plastových šířky přes 300 mm
</t>
  </si>
  <si>
    <t>https://podminky.urs.cz/item/CS_URS_2025_01/766691812</t>
  </si>
  <si>
    <t>1"E5_OKNO_0.4"</t>
  </si>
  <si>
    <t>4"E3_OKNO_1.3"</t>
  </si>
  <si>
    <t>4"E3_OKNO_2.3"</t>
  </si>
  <si>
    <t>47</t>
  </si>
  <si>
    <t>766621212</t>
  </si>
  <si>
    <t>Montáž dřevěných oken plochy přes 1 m2 otevíravých výšky do 2,5 m s rámem do zdiva</t>
  </si>
  <si>
    <t>-162352939</t>
  </si>
  <si>
    <t>Montáž oken dřevěných včetně montáže rámu plochy přes 1 m2 otevíravých do zdiva, výšky přes 1,5 do 2,5 m</t>
  </si>
  <si>
    <t>https://podminky.urs.cz/item/CS_URS_2025_01/766621212</t>
  </si>
  <si>
    <t>48</t>
  </si>
  <si>
    <t>61110012</t>
  </si>
  <si>
    <t>okno dřevěné otevíravé/sklopné dvojsklo přes plochu 1m2 v 1,5-2,5m</t>
  </si>
  <si>
    <t>244750182</t>
  </si>
  <si>
    <t>49</t>
  </si>
  <si>
    <t>766621622</t>
  </si>
  <si>
    <t>Montáž dřevěných oken plochy do 1 m2 zdvojených otevíravých do zdiva</t>
  </si>
  <si>
    <t>212482746</t>
  </si>
  <si>
    <t>Montáž oken dřevěných plochy do 1 m2 včetně montáže rámu otevíravých do zdiva</t>
  </si>
  <si>
    <t>https://podminky.urs.cz/item/CS_URS_2025_01/766621622</t>
  </si>
  <si>
    <t>50</t>
  </si>
  <si>
    <t>61110008</t>
  </si>
  <si>
    <t>okno dřevěné otevíravé/sklopné dvojsklo do plochy 1m2</t>
  </si>
  <si>
    <t>1066656375</t>
  </si>
  <si>
    <t>51</t>
  </si>
  <si>
    <t>766629631</t>
  </si>
  <si>
    <t>Montáž těsnění připojovací spáry ostění nebo nadpraží komprimační páskou</t>
  </si>
  <si>
    <t>1248270969</t>
  </si>
  <si>
    <t>Předsazená montáž otvorových výplní dveří utěsnění připojovací spáry ostění nebo nadpraží komprimační páskou</t>
  </si>
  <si>
    <t>https://podminky.urs.cz/item/CS_URS_2025_01/766629631</t>
  </si>
  <si>
    <t>5*(E3_OKNO_12m-E3_OKNO_12_parapet)</t>
  </si>
  <si>
    <t>2*(E3_OKNO_14m-E3_OKNO_14_parapet)</t>
  </si>
  <si>
    <t>1*(E3_OKNO_15m-E3_OKNO_15_parapet)</t>
  </si>
  <si>
    <t>7*(E3_OKNO_22m-E3_OKNO_22_parapet)</t>
  </si>
  <si>
    <t>2*(E3_OKNO_24m-E3_OKNO_24_parapet)</t>
  </si>
  <si>
    <t>52</t>
  </si>
  <si>
    <t>59071035</t>
  </si>
  <si>
    <t>páska okenní těsnící měkčený pěnový PUR impregnovaná s integrovanou páskou 10-45x77mm</t>
  </si>
  <si>
    <t>-1633646684</t>
  </si>
  <si>
    <t>145*1,1 'Přepočtené koeficientem množství</t>
  </si>
  <si>
    <t>53</t>
  </si>
  <si>
    <t>766629639</t>
  </si>
  <si>
    <t>Montáž těsnění připojovací spáry parapetu těsnící fólií</t>
  </si>
  <si>
    <t>-309406625</t>
  </si>
  <si>
    <t>Předsazená montáž otvorových výplní dveří utěsnění připojovací spáry parapetu těsnící fólií</t>
  </si>
  <si>
    <t>https://podminky.urs.cz/item/CS_URS_2025_01/766629639</t>
  </si>
  <si>
    <t>54</t>
  </si>
  <si>
    <t>59071047</t>
  </si>
  <si>
    <t>fólie okenní butylová vzduchotěsná izolační 150mm</t>
  </si>
  <si>
    <t>315212859</t>
  </si>
  <si>
    <t>33,4*1,1 'Přepočtené koeficientem množství</t>
  </si>
  <si>
    <t>55</t>
  </si>
  <si>
    <t>766694116</t>
  </si>
  <si>
    <t>Montáž parapetních desek dřevěných nebo plastových š do 30 cm</t>
  </si>
  <si>
    <t>700824427</t>
  </si>
  <si>
    <t>Montáž ostatních truhlářských konstrukcí parapetních desek dřevěných nebo plastových šířky do 300 mm</t>
  </si>
  <si>
    <t>https://podminky.urs.cz/item/CS_URS_2025_01/766694116</t>
  </si>
  <si>
    <t>"Okna s označením na výkrese pol. *A"</t>
  </si>
  <si>
    <t>1"E3_OKNO_1.1_parapet"</t>
  </si>
  <si>
    <t>1"E5_OKNO_0.4_parapet"</t>
  </si>
  <si>
    <t>4"E3_OKNO_1.2_parapet"</t>
  </si>
  <si>
    <t>4"E3_OKNO_2.2_parapet"</t>
  </si>
  <si>
    <t>57</t>
  </si>
  <si>
    <t>61144401</t>
  </si>
  <si>
    <t>parapet plastový vnitřní komůrkový tl 20mm š 250mm</t>
  </si>
  <si>
    <t>2049706601</t>
  </si>
  <si>
    <t>58</t>
  </si>
  <si>
    <t>61144019</t>
  </si>
  <si>
    <t>koncovka k parapetu plastovému vnitřnímu 1 pár</t>
  </si>
  <si>
    <t>sada</t>
  </si>
  <si>
    <t>750967698</t>
  </si>
  <si>
    <t>59</t>
  </si>
  <si>
    <t>-242694186</t>
  </si>
  <si>
    <t>4"E3_OKNO_1.3_parapet"</t>
  </si>
  <si>
    <t>2"E3_OKNO_2.2_parapet"</t>
  </si>
  <si>
    <t>4"E3_OKNO_2.3_parapet"</t>
  </si>
  <si>
    <t>60</t>
  </si>
  <si>
    <t>61144403</t>
  </si>
  <si>
    <t>parapet plastový vnitřní komůrkový tl 20mm š 350mm</t>
  </si>
  <si>
    <t>1727406769</t>
  </si>
  <si>
    <t>2*E3_OKNO_22_parapet</t>
  </si>
  <si>
    <t>63</t>
  </si>
  <si>
    <t>607r</t>
  </si>
  <si>
    <t>parapet dřevěný dle PD š 550mm</t>
  </si>
  <si>
    <t>-440658423</t>
  </si>
  <si>
    <t>4*E3_OKNO_13_parapet</t>
  </si>
  <si>
    <t>4*E3_OKNO_23_parapet</t>
  </si>
  <si>
    <t>64</t>
  </si>
  <si>
    <t>465317346</t>
  </si>
  <si>
    <t>71</t>
  </si>
  <si>
    <t>767627308</t>
  </si>
  <si>
    <t>Příplatek k montáži oken za připojovací spáru těsnícím akrylátovým tmelem exteriérovým</t>
  </si>
  <si>
    <t>125488992</t>
  </si>
  <si>
    <t>Montáž oken zdvojených Příplatek k cenám za připojovací spáru mezi ostěním a rámem venkovním těsnícím akrylátovým tmelem</t>
  </si>
  <si>
    <t>https://podminky.urs.cz/item/CS_URS_2025_01/767627308</t>
  </si>
  <si>
    <t>72</t>
  </si>
  <si>
    <t>998766102</t>
  </si>
  <si>
    <t>Přesun hmot tonážní pro kce truhlářské v objektech v přes 6 do 12 m</t>
  </si>
  <si>
    <t>-1923415728</t>
  </si>
  <si>
    <t>Přesun hmot pro konstrukce truhlářské stanovený z hmotnosti přesunovaného materiálu vodorovná dopravní vzdálenost do 50 m v objektech výšky přes 6 do 12 m</t>
  </si>
  <si>
    <t>https://podminky.urs.cz/item/CS_URS_2025_01/998766102</t>
  </si>
  <si>
    <t>781</t>
  </si>
  <si>
    <t>Dokončovací práce - obklady</t>
  </si>
  <si>
    <t>77</t>
  </si>
  <si>
    <t>781151031</t>
  </si>
  <si>
    <t>Celoplošné vyrovnání podkladu stěrkou tl 3 mm</t>
  </si>
  <si>
    <t>-1817415160</t>
  </si>
  <si>
    <t>Příprava podkladu před provedením obkladu celoplošné vyrovnání podkladu stěrkou, tloušťky 3 mm</t>
  </si>
  <si>
    <t>https://podminky.urs.cz/item/CS_URS_2025_01/781151031</t>
  </si>
  <si>
    <t>1*(E3_OKNO_12_parapet)+2*1,0"keramický obklad"</t>
  </si>
  <si>
    <t>2*(E3_OKNO_14_parapet)+2*0,75"keramický obklad"</t>
  </si>
  <si>
    <t>1*(E3_OKNO_15_parapet)+2*0,75"keramický obklad"</t>
  </si>
  <si>
    <t>1*(E3_OKNO_22_parapet)+2*1,0"keramický obklad"</t>
  </si>
  <si>
    <t>2*(E3_OKNO_24_parapet)+2*0,75"keramický obklad"</t>
  </si>
  <si>
    <t>"sířka obložení do 30cm" 0,30*paL04</t>
  </si>
  <si>
    <t>78</t>
  </si>
  <si>
    <t>781151041</t>
  </si>
  <si>
    <t>Příplatek k cenám celoplošné vyrovnání stěrkou za každý další 1 mm přes tl 3 mm</t>
  </si>
  <si>
    <t>-1839920651</t>
  </si>
  <si>
    <t>Příprava podkladu před provedením obkladu celoplošné vyrovnání podkladu příplatek za každý další 1 mm tloušťky přes 3 mm</t>
  </si>
  <si>
    <t>https://podminky.urs.cz/item/CS_URS_2025_01/781151041</t>
  </si>
  <si>
    <t>79</t>
  </si>
  <si>
    <t>781472217</t>
  </si>
  <si>
    <t>Montáž obkladů keramických hladkých lepených cementovým flexibilním lepidlem přes 12 do 19 ks/m2</t>
  </si>
  <si>
    <t>55791798</t>
  </si>
  <si>
    <t>https://podminky.urs.cz/item/CS_URS_2025_01/781472217</t>
  </si>
  <si>
    <t>80</t>
  </si>
  <si>
    <t>59761701</t>
  </si>
  <si>
    <t>obklad keramický hladký přes 12 do 19ks/m2</t>
  </si>
  <si>
    <t>-181267300</t>
  </si>
  <si>
    <t>5,01*1,1 'Přepočtené koeficientem množství</t>
  </si>
  <si>
    <t>81</t>
  </si>
  <si>
    <t>781495115</t>
  </si>
  <si>
    <t>Spárování vnitřních obkladů silikonem</t>
  </si>
  <si>
    <t>1551240939</t>
  </si>
  <si>
    <t>Obklad - dokončující práce ostatní práce spárování silikonem</t>
  </si>
  <si>
    <t>https://podminky.urs.cz/item/CS_URS_2025_01/781495115</t>
  </si>
  <si>
    <t>82</t>
  </si>
  <si>
    <t>781495211</t>
  </si>
  <si>
    <t>Čištění vnitřních ploch stěn po provedení obkladu chemickými prostředky</t>
  </si>
  <si>
    <t>2068779158</t>
  </si>
  <si>
    <t>Čištění vnitřních ploch po provedení obkladu stěn chemickými prostředky</t>
  </si>
  <si>
    <t>https://podminky.urs.cz/item/CS_URS_2025_01/781495211</t>
  </si>
  <si>
    <t>83</t>
  </si>
  <si>
    <t>998781102</t>
  </si>
  <si>
    <t>Přesun hmot tonážní pro obklady keramické v objektech v přes 6 do 12 m</t>
  </si>
  <si>
    <t>2129313586</t>
  </si>
  <si>
    <t>Přesun hmot pro obklady keramické stanovený z hmotnosti přesunovaného materiálu vodorovná dopravní vzdálenost do 50 m v objektech výšky přes 6 do 12 m</t>
  </si>
  <si>
    <t>https://podminky.urs.cz/item/CS_URS_2025_01/998781102</t>
  </si>
  <si>
    <t>N00</t>
  </si>
  <si>
    <t>Nepojmenované práce</t>
  </si>
  <si>
    <t>84</t>
  </si>
  <si>
    <t>039002001</t>
  </si>
  <si>
    <t>Zvláštní užívání komunikace</t>
  </si>
  <si>
    <t>kpl</t>
  </si>
  <si>
    <t>1024</t>
  </si>
  <si>
    <t>1216258877</t>
  </si>
  <si>
    <t>Zvláštní užívání komunikace, zábory, poplatky a pod.</t>
  </si>
  <si>
    <t>https://podminky.urs.cz/item/CS_URS_2025_01/039002001</t>
  </si>
  <si>
    <t>VRN</t>
  </si>
  <si>
    <t>Vedlejší rozpočtové náklady</t>
  </si>
  <si>
    <t>VRN1</t>
  </si>
  <si>
    <t>Průzkumné, geodetické a projektové práce</t>
  </si>
  <si>
    <t>85</t>
  </si>
  <si>
    <t>013244000</t>
  </si>
  <si>
    <t>Výrobní dokumentace</t>
  </si>
  <si>
    <t>-1880734288</t>
  </si>
  <si>
    <t>https://podminky.urs.cz/item/CS_URS_2025_01/013244000</t>
  </si>
  <si>
    <t>VRN3</t>
  </si>
  <si>
    <t>Zařízení staveniště</t>
  </si>
  <si>
    <t>86</t>
  </si>
  <si>
    <t>030001000</t>
  </si>
  <si>
    <t>-1966367540</t>
  </si>
  <si>
    <t>https://podminky.urs.cz/item/CS_URS_2025_01/030001000</t>
  </si>
  <si>
    <t>87</t>
  </si>
  <si>
    <t>034002000</t>
  </si>
  <si>
    <t>Zabezpečení staveniště</t>
  </si>
  <si>
    <t>-1911477159</t>
  </si>
  <si>
    <t>https://podminky.urs.cz/item/CS_URS_2025_01/034002000</t>
  </si>
  <si>
    <t>88</t>
  </si>
  <si>
    <t>034303000</t>
  </si>
  <si>
    <t>Dopravní značení na staveništi</t>
  </si>
  <si>
    <t>-175414386</t>
  </si>
  <si>
    <t>https://podminky.urs.cz/item/CS_URS_2025_01/034303000</t>
  </si>
  <si>
    <t>VRN7</t>
  </si>
  <si>
    <t>Provozní vlivy</t>
  </si>
  <si>
    <t>89</t>
  </si>
  <si>
    <t>079002000</t>
  </si>
  <si>
    <t>Ostatní provozní vlivy</t>
  </si>
  <si>
    <t>-390982321</t>
  </si>
  <si>
    <t>https://podminky.urs.cz/item/CS_URS_2025_01/079002000</t>
  </si>
  <si>
    <t>VRN9</t>
  </si>
  <si>
    <t>Ostatní náklady</t>
  </si>
  <si>
    <t>90</t>
  </si>
  <si>
    <t>090001000</t>
  </si>
  <si>
    <t>Ostatní náklady - vzorkování</t>
  </si>
  <si>
    <t>-769023186</t>
  </si>
  <si>
    <t>https://podminky.urs.cz/item/CS_URS_2025_01/090001000</t>
  </si>
  <si>
    <t>SEZNAM FIGUR</t>
  </si>
  <si>
    <t>Výměra</t>
  </si>
  <si>
    <t xml:space="preserve"> E03_2025</t>
  </si>
  <si>
    <t>E1_OKNO_11</t>
  </si>
  <si>
    <t>1,45*2,35</t>
  </si>
  <si>
    <t>E1_OKNO_11_parapet</t>
  </si>
  <si>
    <t>E1_OKNO_11m</t>
  </si>
  <si>
    <t>Obvod okna 1.1</t>
  </si>
  <si>
    <t>2*1,45+2*2,35</t>
  </si>
  <si>
    <t>E1_PZN_3</t>
  </si>
  <si>
    <t>*3 - keramický obklad parapetu a ostění</t>
  </si>
  <si>
    <t>1*(0,55+2*1,2)*0,5</t>
  </si>
  <si>
    <t>3*(1,35+2*1,2)*0,5</t>
  </si>
  <si>
    <t>E2_OKNO_21</t>
  </si>
  <si>
    <t>Velikost okna 2.1</t>
  </si>
  <si>
    <t>E2_OKNO_21_parapet</t>
  </si>
  <si>
    <t>Parapet okna 2.1</t>
  </si>
  <si>
    <t>E2_OKNO_21m</t>
  </si>
  <si>
    <t>Obvod okna 2.1</t>
  </si>
  <si>
    <t>E2_OKNO_21X</t>
  </si>
  <si>
    <t>Velikost okna 2.1x</t>
  </si>
  <si>
    <t>E2_OKNO_21X_parapet</t>
  </si>
  <si>
    <t>Parapet okna 2.1x</t>
  </si>
  <si>
    <t>E2_OKNO_21Xm</t>
  </si>
  <si>
    <t>Obvod okna 2.1x</t>
  </si>
  <si>
    <t>E2_PZN_3</t>
  </si>
  <si>
    <t>3*(1,32*2*1,2)*0,4</t>
  </si>
  <si>
    <t>Použití figury:</t>
  </si>
  <si>
    <t>1,25*2,35</t>
  </si>
  <si>
    <t>2*1,25+2*2,35</t>
  </si>
  <si>
    <t>1,25*1,9</t>
  </si>
  <si>
    <t>2*1,25+2*1,9</t>
  </si>
  <si>
    <t>1,25*1,75</t>
  </si>
  <si>
    <t>2*1,25+2*1,75</t>
  </si>
  <si>
    <t>0,7*1,15</t>
  </si>
  <si>
    <t>2*0,7+2*1,15</t>
  </si>
  <si>
    <t>(2,8+2*1,2+2*1,2)*0,45</t>
  </si>
  <si>
    <t>(1,35+2*1,2)*0,45</t>
  </si>
  <si>
    <t>(0,55+2*1,2)*0,4</t>
  </si>
  <si>
    <t>E4_OKNO_31</t>
  </si>
  <si>
    <t>Velikost okna 3.1</t>
  </si>
  <si>
    <t>2,35*2,35</t>
  </si>
  <si>
    <t>E4_OKNO_31_parapet</t>
  </si>
  <si>
    <t>Parapet okna 3.1</t>
  </si>
  <si>
    <t>2,35</t>
  </si>
  <si>
    <t>E4_OKNO_31m</t>
  </si>
  <si>
    <t>Obvod okna 3.1</t>
  </si>
  <si>
    <t>2*2,35+2*2,35</t>
  </si>
  <si>
    <t>E4_OKNO_32</t>
  </si>
  <si>
    <t>Velikost okna 3.2</t>
  </si>
  <si>
    <t>E4_OKNO_32_parapet</t>
  </si>
  <si>
    <t>Parapet okna 3.2</t>
  </si>
  <si>
    <t>E4_OKNO_32m</t>
  </si>
  <si>
    <t>Obvod okna 3.2</t>
  </si>
  <si>
    <t>E4_OKNO_33</t>
  </si>
  <si>
    <t>Velikost okna 3.3</t>
  </si>
  <si>
    <t>E4_OKNO_33_parapet</t>
  </si>
  <si>
    <t>Parapet okna 3.3</t>
  </si>
  <si>
    <t>E4_OKNO_33m</t>
  </si>
  <si>
    <t>Obvod okna 3.3</t>
  </si>
  <si>
    <t>E4_OKNO_34</t>
  </si>
  <si>
    <t>Velikost okna 3.4</t>
  </si>
  <si>
    <t>E4_OKNO_34_parapet</t>
  </si>
  <si>
    <t>Parapet okna 3.4</t>
  </si>
  <si>
    <t>E4_OKNO_34m</t>
  </si>
  <si>
    <t>Obvod okna 3.4</t>
  </si>
  <si>
    <t>E4_OKNO_35</t>
  </si>
  <si>
    <t>Velikost okna 3.5</t>
  </si>
  <si>
    <t>0,7*1,0</t>
  </si>
  <si>
    <t>E4_OKNO_35_parapet</t>
  </si>
  <si>
    <t>Parapet okna 3.5</t>
  </si>
  <si>
    <t>E4_OKNO_35m</t>
  </si>
  <si>
    <t>Obvod okna 3.5</t>
  </si>
  <si>
    <t>2*0,7+2*1,0</t>
  </si>
  <si>
    <t>E4_OKNO_41</t>
  </si>
  <si>
    <t>Velikost okna 4.1</t>
  </si>
  <si>
    <t>E4_OKNO_41_parapet</t>
  </si>
  <si>
    <t>Parapet okna 4.1</t>
  </si>
  <si>
    <t>E4_OKNO_41m</t>
  </si>
  <si>
    <t>Obvod okna 4.1</t>
  </si>
  <si>
    <t>E4_PZN_3</t>
  </si>
  <si>
    <t>3*(1,35+2*1,2*0,35)</t>
  </si>
  <si>
    <t>E5_OKNO_01</t>
  </si>
  <si>
    <t>Velikost okna 0.1</t>
  </si>
  <si>
    <t>1,2*1,2</t>
  </si>
  <si>
    <t>E5_OKNO_01_parapet</t>
  </si>
  <si>
    <t>Parapet okna 0.1</t>
  </si>
  <si>
    <t>1,2</t>
  </si>
  <si>
    <t>E5_OKNO_01m</t>
  </si>
  <si>
    <t>Obvod okna 0.1</t>
  </si>
  <si>
    <t>2*1,2+2*1,2</t>
  </si>
  <si>
    <t>E5_OKNO_02</t>
  </si>
  <si>
    <t>Velikost okna 0.2</t>
  </si>
  <si>
    <t>1,2*1,9</t>
  </si>
  <si>
    <t>E5_OKNO_02_parapet</t>
  </si>
  <si>
    <t>Parapet okna 0.2</t>
  </si>
  <si>
    <t>E5_OKNO_02m</t>
  </si>
  <si>
    <t>Obvod okna 0.2</t>
  </si>
  <si>
    <t>2*1,2+2*1,9</t>
  </si>
  <si>
    <t>E5_OKNO_03</t>
  </si>
  <si>
    <t>Velikost okna 0.3</t>
  </si>
  <si>
    <t>1,2*0,9</t>
  </si>
  <si>
    <t>E5_OKNO_03_parapet</t>
  </si>
  <si>
    <t>Parapet okna 0.3</t>
  </si>
  <si>
    <t>1,20</t>
  </si>
  <si>
    <t>E5_OKNO_03m</t>
  </si>
  <si>
    <t>Obvod okna 0.3</t>
  </si>
  <si>
    <t>2*1,2+2*0,9</t>
  </si>
  <si>
    <t>E5_PZN_3</t>
  </si>
  <si>
    <t>(1,25+2*0,6)*0,45</t>
  </si>
  <si>
    <t>pal03</t>
  </si>
  <si>
    <t>pal05</t>
  </si>
  <si>
    <t>pal06</t>
  </si>
  <si>
    <t>pal1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</si>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</sst>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23" xfId="0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2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2325302" TargetMode="External" /><Relationship Id="rId2" Type="http://schemas.openxmlformats.org/officeDocument/2006/relationships/hyperlink" Target="https://podminky.urs.cz/item/CS_URS_2025_01/619991021" TargetMode="External" /><Relationship Id="rId3" Type="http://schemas.openxmlformats.org/officeDocument/2006/relationships/hyperlink" Target="https://podminky.urs.cz/item/CS_URS_2025_01/622143004" TargetMode="External" /><Relationship Id="rId4" Type="http://schemas.openxmlformats.org/officeDocument/2006/relationships/hyperlink" Target="https://podminky.urs.cz/item/CS_URS_2025_01/622212021" TargetMode="External" /><Relationship Id="rId5" Type="http://schemas.openxmlformats.org/officeDocument/2006/relationships/hyperlink" Target="https://podminky.urs.cz/item/CS_URS_2025_01/622212071" TargetMode="External" /><Relationship Id="rId6" Type="http://schemas.openxmlformats.org/officeDocument/2006/relationships/hyperlink" Target="https://podminky.urs.cz/item/CS_URS_2025_01/629991001" TargetMode="External" /><Relationship Id="rId7" Type="http://schemas.openxmlformats.org/officeDocument/2006/relationships/hyperlink" Target="https://podminky.urs.cz/item/CS_URS_2025_01/629991011" TargetMode="External" /><Relationship Id="rId8" Type="http://schemas.openxmlformats.org/officeDocument/2006/relationships/hyperlink" Target="https://podminky.urs.cz/item/CS_URS_2025_01/952901106" TargetMode="External" /><Relationship Id="rId9" Type="http://schemas.openxmlformats.org/officeDocument/2006/relationships/hyperlink" Target="https://podminky.urs.cz/item/CS_URS_2025_01/952901107" TargetMode="External" /><Relationship Id="rId10" Type="http://schemas.openxmlformats.org/officeDocument/2006/relationships/hyperlink" Target="https://podminky.urs.cz/item/CS_URS_2025_01/952901108" TargetMode="External" /><Relationship Id="rId11" Type="http://schemas.openxmlformats.org/officeDocument/2006/relationships/hyperlink" Target="https://podminky.urs.cz/item/CS_URS_2025_01/952902021" TargetMode="External" /><Relationship Id="rId12" Type="http://schemas.openxmlformats.org/officeDocument/2006/relationships/hyperlink" Target="https://podminky.urs.cz/item/CS_URS_2025_01/952902221" TargetMode="External" /><Relationship Id="rId13" Type="http://schemas.openxmlformats.org/officeDocument/2006/relationships/hyperlink" Target="https://podminky.urs.cz/item/CS_URS_2025_01/968062354" TargetMode="External" /><Relationship Id="rId14" Type="http://schemas.openxmlformats.org/officeDocument/2006/relationships/hyperlink" Target="https://podminky.urs.cz/item/CS_URS_2025_01/968062356" TargetMode="External" /><Relationship Id="rId15" Type="http://schemas.openxmlformats.org/officeDocument/2006/relationships/hyperlink" Target="https://podminky.urs.cz/item/CS_URS_2025_01/978059351" TargetMode="External" /><Relationship Id="rId16" Type="http://schemas.openxmlformats.org/officeDocument/2006/relationships/hyperlink" Target="https://podminky.urs.cz/item/CS_URS_2025_01/949101111" TargetMode="External" /><Relationship Id="rId17" Type="http://schemas.openxmlformats.org/officeDocument/2006/relationships/hyperlink" Target="https://podminky.urs.cz/item/CS_URS_2025_01/997013213" TargetMode="External" /><Relationship Id="rId18" Type="http://schemas.openxmlformats.org/officeDocument/2006/relationships/hyperlink" Target="https://podminky.urs.cz/item/CS_URS_2025_01/997013501" TargetMode="External" /><Relationship Id="rId19" Type="http://schemas.openxmlformats.org/officeDocument/2006/relationships/hyperlink" Target="https://podminky.urs.cz/item/CS_URS_2025_01/997013509" TargetMode="External" /><Relationship Id="rId20" Type="http://schemas.openxmlformats.org/officeDocument/2006/relationships/hyperlink" Target="https://podminky.urs.cz/item/CS_URS_2025_01/997013603" TargetMode="External" /><Relationship Id="rId21" Type="http://schemas.openxmlformats.org/officeDocument/2006/relationships/hyperlink" Target="https://podminky.urs.cz/item/CS_URS_2025_01/997013609" TargetMode="External" /><Relationship Id="rId22" Type="http://schemas.openxmlformats.org/officeDocument/2006/relationships/hyperlink" Target="https://podminky.urs.cz/item/CS_URS_2025_01/997013804" TargetMode="External" /><Relationship Id="rId23" Type="http://schemas.openxmlformats.org/officeDocument/2006/relationships/hyperlink" Target="https://podminky.urs.cz/item/CS_URS_2025_01/997013811" TargetMode="External" /><Relationship Id="rId24" Type="http://schemas.openxmlformats.org/officeDocument/2006/relationships/hyperlink" Target="https://podminky.urs.cz/item/CS_URS_2025_01/998014021" TargetMode="External" /><Relationship Id="rId25" Type="http://schemas.openxmlformats.org/officeDocument/2006/relationships/hyperlink" Target="https://podminky.urs.cz/item/CS_URS_2025_01/764011620" TargetMode="External" /><Relationship Id="rId26" Type="http://schemas.openxmlformats.org/officeDocument/2006/relationships/hyperlink" Target="https://podminky.urs.cz/item/CS_URS_2025_01/764216643" TargetMode="External" /><Relationship Id="rId27" Type="http://schemas.openxmlformats.org/officeDocument/2006/relationships/hyperlink" Target="https://podminky.urs.cz/item/CS_URS_2025_01/764216645" TargetMode="External" /><Relationship Id="rId28" Type="http://schemas.openxmlformats.org/officeDocument/2006/relationships/hyperlink" Target="https://podminky.urs.cz/item/CS_URS_2025_01/998764102" TargetMode="External" /><Relationship Id="rId29" Type="http://schemas.openxmlformats.org/officeDocument/2006/relationships/hyperlink" Target="https://podminky.urs.cz/item/CS_URS_2025_01/766691811" TargetMode="External" /><Relationship Id="rId30" Type="http://schemas.openxmlformats.org/officeDocument/2006/relationships/hyperlink" Target="https://podminky.urs.cz/item/CS_URS_2025_01/766691812" TargetMode="External" /><Relationship Id="rId31" Type="http://schemas.openxmlformats.org/officeDocument/2006/relationships/hyperlink" Target="https://podminky.urs.cz/item/CS_URS_2025_01/766621212" TargetMode="External" /><Relationship Id="rId32" Type="http://schemas.openxmlformats.org/officeDocument/2006/relationships/hyperlink" Target="https://podminky.urs.cz/item/CS_URS_2025_01/766621622" TargetMode="External" /><Relationship Id="rId33" Type="http://schemas.openxmlformats.org/officeDocument/2006/relationships/hyperlink" Target="https://podminky.urs.cz/item/CS_URS_2025_01/766629631" TargetMode="External" /><Relationship Id="rId34" Type="http://schemas.openxmlformats.org/officeDocument/2006/relationships/hyperlink" Target="https://podminky.urs.cz/item/CS_URS_2025_01/766629639" TargetMode="External" /><Relationship Id="rId35" Type="http://schemas.openxmlformats.org/officeDocument/2006/relationships/hyperlink" Target="https://podminky.urs.cz/item/CS_URS_2025_01/766694116" TargetMode="External" /><Relationship Id="rId36" Type="http://schemas.openxmlformats.org/officeDocument/2006/relationships/hyperlink" Target="https://podminky.urs.cz/item/CS_URS_2025_01/766694116" TargetMode="External" /><Relationship Id="rId37" Type="http://schemas.openxmlformats.org/officeDocument/2006/relationships/hyperlink" Target="https://podminky.urs.cz/item/CS_URS_2025_01/767627308" TargetMode="External" /><Relationship Id="rId38" Type="http://schemas.openxmlformats.org/officeDocument/2006/relationships/hyperlink" Target="https://podminky.urs.cz/item/CS_URS_2025_01/998766102" TargetMode="External" /><Relationship Id="rId39" Type="http://schemas.openxmlformats.org/officeDocument/2006/relationships/hyperlink" Target="https://podminky.urs.cz/item/CS_URS_2025_01/781151031" TargetMode="External" /><Relationship Id="rId40" Type="http://schemas.openxmlformats.org/officeDocument/2006/relationships/hyperlink" Target="https://podminky.urs.cz/item/CS_URS_2025_01/781151041" TargetMode="External" /><Relationship Id="rId41" Type="http://schemas.openxmlformats.org/officeDocument/2006/relationships/hyperlink" Target="https://podminky.urs.cz/item/CS_URS_2025_01/781472217" TargetMode="External" /><Relationship Id="rId42" Type="http://schemas.openxmlformats.org/officeDocument/2006/relationships/hyperlink" Target="https://podminky.urs.cz/item/CS_URS_2025_01/781495115" TargetMode="External" /><Relationship Id="rId43" Type="http://schemas.openxmlformats.org/officeDocument/2006/relationships/hyperlink" Target="https://podminky.urs.cz/item/CS_URS_2025_01/781495211" TargetMode="External" /><Relationship Id="rId44" Type="http://schemas.openxmlformats.org/officeDocument/2006/relationships/hyperlink" Target="https://podminky.urs.cz/item/CS_URS_2025_01/998781102" TargetMode="External" /><Relationship Id="rId45" Type="http://schemas.openxmlformats.org/officeDocument/2006/relationships/hyperlink" Target="https://podminky.urs.cz/item/CS_URS_2025_01/039002001" TargetMode="External" /><Relationship Id="rId46" Type="http://schemas.openxmlformats.org/officeDocument/2006/relationships/hyperlink" Target="https://podminky.urs.cz/item/CS_URS_2025_01/013244000" TargetMode="External" /><Relationship Id="rId47" Type="http://schemas.openxmlformats.org/officeDocument/2006/relationships/hyperlink" Target="https://podminky.urs.cz/item/CS_URS_2025_01/030001000" TargetMode="External" /><Relationship Id="rId48" Type="http://schemas.openxmlformats.org/officeDocument/2006/relationships/hyperlink" Target="https://podminky.urs.cz/item/CS_URS_2025_01/034002000" TargetMode="External" /><Relationship Id="rId49" Type="http://schemas.openxmlformats.org/officeDocument/2006/relationships/hyperlink" Target="https://podminky.urs.cz/item/CS_URS_2025_01/034303000" TargetMode="External" /><Relationship Id="rId50" Type="http://schemas.openxmlformats.org/officeDocument/2006/relationships/hyperlink" Target="https://podminky.urs.cz/item/CS_URS_2025_01/079002000" TargetMode="External" /><Relationship Id="rId51" Type="http://schemas.openxmlformats.org/officeDocument/2006/relationships/hyperlink" Target="https://podminky.urs.cz/item/CS_URS_2025_01/090001000" TargetMode="External" /><Relationship Id="rId5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33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35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21/08-001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VÝMĚNA OKENNÍCH VÝPLNÍ ČP. 5 NÁMĚSTÍ ČESKÉHO RÁJE V TURNOVĚ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na st.p.č. 54 v k.ú. Turnov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12. 9. 2021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Turnov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ACTIV Projekce, s.r.o.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ACTIV Projekce,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24.7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'E03_2025 - Etapa III.'!J30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'E03_2025 - Etapa III.'!P95</f>
        <v>0</v>
      </c>
      <c r="AV55" s="122">
        <f>'E03_2025 - Etapa III.'!J33</f>
        <v>0</v>
      </c>
      <c r="AW55" s="122">
        <f>'E03_2025 - Etapa III.'!J34</f>
        <v>0</v>
      </c>
      <c r="AX55" s="122">
        <f>'E03_2025 - Etapa III.'!J35</f>
        <v>0</v>
      </c>
      <c r="AY55" s="122">
        <f>'E03_2025 - Etapa III.'!J36</f>
        <v>0</v>
      </c>
      <c r="AZ55" s="122">
        <f>'E03_2025 - Etapa III.'!F33</f>
        <v>0</v>
      </c>
      <c r="BA55" s="122">
        <f>'E03_2025 - Etapa III.'!F34</f>
        <v>0</v>
      </c>
      <c r="BB55" s="122">
        <f>'E03_2025 - Etapa III.'!F35</f>
        <v>0</v>
      </c>
      <c r="BC55" s="122">
        <f>'E03_2025 - Etapa III.'!F36</f>
        <v>0</v>
      </c>
      <c r="BD55" s="124">
        <f>'E03_2025 - Etapa III.'!F37</f>
        <v>0</v>
      </c>
      <c r="BE55" s="7"/>
      <c r="BT55" s="125" t="s">
        <v>81</v>
      </c>
      <c r="BV55" s="125" t="s">
        <v>75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tM6k9J6cBOQ9f5w/YeHOzSGUeaK863PAiXiYWAXQJ6KJybCTFLLmdXyVEdVlaFDxg+z7fzKpOCWhHymUJX86Gw==" hashValue="CTNNkwmHmLZ2nFzNuYYnrv8pVp+PgSyWRq3/vgjsiasDj4yBssc4sFGTngXV2gxTn8l+Hk9sqMz0l+HIijna9w==" algorithmName="SHA-512" password="EEA3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E03_2025 - Etapa III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  <c r="AZ2" s="126" t="s">
        <v>84</v>
      </c>
      <c r="BA2" s="126" t="s">
        <v>85</v>
      </c>
      <c r="BB2" s="126" t="s">
        <v>86</v>
      </c>
      <c r="BC2" s="126" t="s">
        <v>87</v>
      </c>
      <c r="BD2" s="126" t="s">
        <v>88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22"/>
      <c r="AT3" s="19" t="s">
        <v>83</v>
      </c>
      <c r="AZ3" s="126" t="s">
        <v>89</v>
      </c>
      <c r="BA3" s="126" t="s">
        <v>90</v>
      </c>
      <c r="BB3" s="126" t="s">
        <v>91</v>
      </c>
      <c r="BC3" s="126" t="s">
        <v>92</v>
      </c>
      <c r="BD3" s="126" t="s">
        <v>88</v>
      </c>
    </row>
    <row r="4" s="1" customFormat="1" ht="24.96" customHeight="1">
      <c r="B4" s="22"/>
      <c r="D4" s="129" t="s">
        <v>93</v>
      </c>
      <c r="L4" s="22"/>
      <c r="M4" s="130" t="s">
        <v>10</v>
      </c>
      <c r="AT4" s="19" t="s">
        <v>4</v>
      </c>
      <c r="AZ4" s="126" t="s">
        <v>94</v>
      </c>
      <c r="BA4" s="126" t="s">
        <v>95</v>
      </c>
      <c r="BB4" s="126" t="s">
        <v>91</v>
      </c>
      <c r="BC4" s="126" t="s">
        <v>96</v>
      </c>
      <c r="BD4" s="126" t="s">
        <v>88</v>
      </c>
    </row>
    <row r="5" s="1" customFormat="1" ht="6.96" customHeight="1">
      <c r="B5" s="22"/>
      <c r="L5" s="22"/>
      <c r="AZ5" s="126" t="s">
        <v>97</v>
      </c>
      <c r="BA5" s="126" t="s">
        <v>98</v>
      </c>
      <c r="BB5" s="126" t="s">
        <v>86</v>
      </c>
      <c r="BC5" s="126" t="s">
        <v>99</v>
      </c>
      <c r="BD5" s="126" t="s">
        <v>88</v>
      </c>
    </row>
    <row r="6" s="1" customFormat="1" ht="12" customHeight="1">
      <c r="B6" s="22"/>
      <c r="D6" s="131" t="s">
        <v>16</v>
      </c>
      <c r="L6" s="22"/>
      <c r="AZ6" s="126" t="s">
        <v>100</v>
      </c>
      <c r="BA6" s="126" t="s">
        <v>101</v>
      </c>
      <c r="BB6" s="126" t="s">
        <v>91</v>
      </c>
      <c r="BC6" s="126" t="s">
        <v>92</v>
      </c>
      <c r="BD6" s="126" t="s">
        <v>88</v>
      </c>
    </row>
    <row r="7" s="1" customFormat="1" ht="16.5" customHeight="1">
      <c r="B7" s="22"/>
      <c r="E7" s="132" t="str">
        <f>'Rekapitulace stavby'!K6</f>
        <v>VÝMĚNA OKENNÍCH VÝPLNÍ ČP. 5 NÁMĚSTÍ ČESKÉHO RÁJE V TURNOVĚ</v>
      </c>
      <c r="F7" s="131"/>
      <c r="G7" s="131"/>
      <c r="H7" s="131"/>
      <c r="L7" s="22"/>
      <c r="AZ7" s="126" t="s">
        <v>102</v>
      </c>
      <c r="BA7" s="126" t="s">
        <v>103</v>
      </c>
      <c r="BB7" s="126" t="s">
        <v>91</v>
      </c>
      <c r="BC7" s="126" t="s">
        <v>104</v>
      </c>
      <c r="BD7" s="126" t="s">
        <v>88</v>
      </c>
    </row>
    <row r="8" s="2" customFormat="1" ht="12" customHeight="1">
      <c r="A8" s="40"/>
      <c r="B8" s="46"/>
      <c r="C8" s="40"/>
      <c r="D8" s="131" t="s">
        <v>105</v>
      </c>
      <c r="E8" s="40"/>
      <c r="F8" s="40"/>
      <c r="G8" s="40"/>
      <c r="H8" s="40"/>
      <c r="I8" s="40"/>
      <c r="J8" s="40"/>
      <c r="K8" s="40"/>
      <c r="L8" s="133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26" t="s">
        <v>106</v>
      </c>
      <c r="BA8" s="126" t="s">
        <v>107</v>
      </c>
      <c r="BB8" s="126" t="s">
        <v>86</v>
      </c>
      <c r="BC8" s="126" t="s">
        <v>108</v>
      </c>
      <c r="BD8" s="126" t="s">
        <v>88</v>
      </c>
    </row>
    <row r="9" s="2" customFormat="1" ht="16.5" customHeight="1">
      <c r="A9" s="40"/>
      <c r="B9" s="46"/>
      <c r="C9" s="40"/>
      <c r="D9" s="40"/>
      <c r="E9" s="134" t="s">
        <v>109</v>
      </c>
      <c r="F9" s="40"/>
      <c r="G9" s="40"/>
      <c r="H9" s="40"/>
      <c r="I9" s="40"/>
      <c r="J9" s="40"/>
      <c r="K9" s="40"/>
      <c r="L9" s="133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26" t="s">
        <v>110</v>
      </c>
      <c r="BA9" s="126" t="s">
        <v>111</v>
      </c>
      <c r="BB9" s="126" t="s">
        <v>91</v>
      </c>
      <c r="BC9" s="126" t="s">
        <v>92</v>
      </c>
      <c r="BD9" s="126" t="s">
        <v>88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3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26" t="s">
        <v>112</v>
      </c>
      <c r="BA10" s="126" t="s">
        <v>113</v>
      </c>
      <c r="BB10" s="126" t="s">
        <v>91</v>
      </c>
      <c r="BC10" s="126" t="s">
        <v>114</v>
      </c>
      <c r="BD10" s="126" t="s">
        <v>88</v>
      </c>
    </row>
    <row r="11" s="2" customFormat="1" ht="12" customHeight="1">
      <c r="A11" s="40"/>
      <c r="B11" s="46"/>
      <c r="C11" s="40"/>
      <c r="D11" s="131" t="s">
        <v>18</v>
      </c>
      <c r="E11" s="40"/>
      <c r="F11" s="135" t="s">
        <v>19</v>
      </c>
      <c r="G11" s="40"/>
      <c r="H11" s="40"/>
      <c r="I11" s="131" t="s">
        <v>20</v>
      </c>
      <c r="J11" s="135" t="s">
        <v>19</v>
      </c>
      <c r="K11" s="40"/>
      <c r="L11" s="133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26" t="s">
        <v>115</v>
      </c>
      <c r="BA11" s="126" t="s">
        <v>116</v>
      </c>
      <c r="BB11" s="126" t="s">
        <v>86</v>
      </c>
      <c r="BC11" s="126" t="s">
        <v>117</v>
      </c>
      <c r="BD11" s="126" t="s">
        <v>88</v>
      </c>
    </row>
    <row r="12" s="2" customFormat="1" ht="12" customHeight="1">
      <c r="A12" s="40"/>
      <c r="B12" s="46"/>
      <c r="C12" s="40"/>
      <c r="D12" s="131" t="s">
        <v>21</v>
      </c>
      <c r="E12" s="40"/>
      <c r="F12" s="135" t="s">
        <v>22</v>
      </c>
      <c r="G12" s="40"/>
      <c r="H12" s="40"/>
      <c r="I12" s="131" t="s">
        <v>23</v>
      </c>
      <c r="J12" s="136" t="str">
        <f>'Rekapitulace stavby'!AN8</f>
        <v>12. 9. 2021</v>
      </c>
      <c r="K12" s="40"/>
      <c r="L12" s="133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26" t="s">
        <v>118</v>
      </c>
      <c r="BA12" s="126" t="s">
        <v>119</v>
      </c>
      <c r="BB12" s="126" t="s">
        <v>91</v>
      </c>
      <c r="BC12" s="126" t="s">
        <v>120</v>
      </c>
      <c r="BD12" s="126" t="s">
        <v>88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3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26" t="s">
        <v>121</v>
      </c>
      <c r="BA13" s="126" t="s">
        <v>122</v>
      </c>
      <c r="BB13" s="126" t="s">
        <v>91</v>
      </c>
      <c r="BC13" s="126" t="s">
        <v>123</v>
      </c>
      <c r="BD13" s="126" t="s">
        <v>88</v>
      </c>
    </row>
    <row r="14" s="2" customFormat="1" ht="12" customHeight="1">
      <c r="A14" s="40"/>
      <c r="B14" s="46"/>
      <c r="C14" s="40"/>
      <c r="D14" s="131" t="s">
        <v>25</v>
      </c>
      <c r="E14" s="40"/>
      <c r="F14" s="40"/>
      <c r="G14" s="40"/>
      <c r="H14" s="40"/>
      <c r="I14" s="131" t="s">
        <v>26</v>
      </c>
      <c r="J14" s="135" t="s">
        <v>27</v>
      </c>
      <c r="K14" s="40"/>
      <c r="L14" s="133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26" t="s">
        <v>124</v>
      </c>
      <c r="BA14" s="126" t="s">
        <v>125</v>
      </c>
      <c r="BB14" s="126" t="s">
        <v>86</v>
      </c>
      <c r="BC14" s="126" t="s">
        <v>87</v>
      </c>
      <c r="BD14" s="126" t="s">
        <v>88</v>
      </c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31" t="s">
        <v>29</v>
      </c>
      <c r="J15" s="135" t="s">
        <v>19</v>
      </c>
      <c r="K15" s="40"/>
      <c r="L15" s="133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26" t="s">
        <v>126</v>
      </c>
      <c r="BA15" s="126" t="s">
        <v>127</v>
      </c>
      <c r="BB15" s="126" t="s">
        <v>91</v>
      </c>
      <c r="BC15" s="126" t="s">
        <v>92</v>
      </c>
      <c r="BD15" s="126" t="s">
        <v>88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3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26" t="s">
        <v>128</v>
      </c>
      <c r="BA16" s="126" t="s">
        <v>129</v>
      </c>
      <c r="BB16" s="126" t="s">
        <v>91</v>
      </c>
      <c r="BC16" s="126" t="s">
        <v>96</v>
      </c>
      <c r="BD16" s="126" t="s">
        <v>88</v>
      </c>
    </row>
    <row r="17" s="2" customFormat="1" ht="12" customHeight="1">
      <c r="A17" s="40"/>
      <c r="B17" s="46"/>
      <c r="C17" s="40"/>
      <c r="D17" s="131" t="s">
        <v>30</v>
      </c>
      <c r="E17" s="40"/>
      <c r="F17" s="40"/>
      <c r="G17" s="40"/>
      <c r="H17" s="40"/>
      <c r="I17" s="131" t="s">
        <v>26</v>
      </c>
      <c r="J17" s="35" t="str">
        <f>'Rekapitulace stavby'!AN13</f>
        <v>Vyplň údaj</v>
      </c>
      <c r="K17" s="40"/>
      <c r="L17" s="133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26" t="s">
        <v>130</v>
      </c>
      <c r="BA17" s="126" t="s">
        <v>131</v>
      </c>
      <c r="BB17" s="126" t="s">
        <v>86</v>
      </c>
      <c r="BC17" s="126" t="s">
        <v>99</v>
      </c>
      <c r="BD17" s="126" t="s">
        <v>88</v>
      </c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31" t="s">
        <v>29</v>
      </c>
      <c r="J18" s="35" t="str">
        <f>'Rekapitulace stavby'!AN14</f>
        <v>Vyplň údaj</v>
      </c>
      <c r="K18" s="40"/>
      <c r="L18" s="133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26" t="s">
        <v>132</v>
      </c>
      <c r="BA18" s="126" t="s">
        <v>133</v>
      </c>
      <c r="BB18" s="126" t="s">
        <v>91</v>
      </c>
      <c r="BC18" s="126" t="s">
        <v>92</v>
      </c>
      <c r="BD18" s="126" t="s">
        <v>88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3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26" t="s">
        <v>134</v>
      </c>
      <c r="BA19" s="126" t="s">
        <v>135</v>
      </c>
      <c r="BB19" s="126" t="s">
        <v>91</v>
      </c>
      <c r="BC19" s="126" t="s">
        <v>104</v>
      </c>
      <c r="BD19" s="126" t="s">
        <v>88</v>
      </c>
    </row>
    <row r="20" s="2" customFormat="1" ht="12" customHeight="1">
      <c r="A20" s="40"/>
      <c r="B20" s="46"/>
      <c r="C20" s="40"/>
      <c r="D20" s="131" t="s">
        <v>32</v>
      </c>
      <c r="E20" s="40"/>
      <c r="F20" s="40"/>
      <c r="G20" s="40"/>
      <c r="H20" s="40"/>
      <c r="I20" s="131" t="s">
        <v>26</v>
      </c>
      <c r="J20" s="135" t="s">
        <v>33</v>
      </c>
      <c r="K20" s="40"/>
      <c r="L20" s="133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26" t="s">
        <v>136</v>
      </c>
      <c r="BA20" s="126" t="s">
        <v>137</v>
      </c>
      <c r="BB20" s="126" t="s">
        <v>86</v>
      </c>
      <c r="BC20" s="126" t="s">
        <v>108</v>
      </c>
      <c r="BD20" s="126" t="s">
        <v>88</v>
      </c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31" t="s">
        <v>29</v>
      </c>
      <c r="J21" s="135" t="s">
        <v>19</v>
      </c>
      <c r="K21" s="40"/>
      <c r="L21" s="133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26" t="s">
        <v>138</v>
      </c>
      <c r="BA21" s="126" t="s">
        <v>139</v>
      </c>
      <c r="BB21" s="126" t="s">
        <v>91</v>
      </c>
      <c r="BC21" s="126" t="s">
        <v>92</v>
      </c>
      <c r="BD21" s="126" t="s">
        <v>88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3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26" t="s">
        <v>140</v>
      </c>
      <c r="BA22" s="126" t="s">
        <v>141</v>
      </c>
      <c r="BB22" s="126" t="s">
        <v>91</v>
      </c>
      <c r="BC22" s="126" t="s">
        <v>114</v>
      </c>
      <c r="BD22" s="126" t="s">
        <v>88</v>
      </c>
    </row>
    <row r="23" s="2" customFormat="1" ht="12" customHeight="1">
      <c r="A23" s="40"/>
      <c r="B23" s="46"/>
      <c r="C23" s="40"/>
      <c r="D23" s="131" t="s">
        <v>36</v>
      </c>
      <c r="E23" s="40"/>
      <c r="F23" s="40"/>
      <c r="G23" s="40"/>
      <c r="H23" s="40"/>
      <c r="I23" s="131" t="s">
        <v>26</v>
      </c>
      <c r="J23" s="135" t="s">
        <v>33</v>
      </c>
      <c r="K23" s="40"/>
      <c r="L23" s="133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26" t="s">
        <v>142</v>
      </c>
      <c r="BA23" s="126" t="s">
        <v>143</v>
      </c>
      <c r="BB23" s="126" t="s">
        <v>86</v>
      </c>
      <c r="BC23" s="126" t="s">
        <v>144</v>
      </c>
      <c r="BD23" s="126" t="s">
        <v>88</v>
      </c>
    </row>
    <row r="24" s="2" customFormat="1" ht="18" customHeight="1">
      <c r="A24" s="40"/>
      <c r="B24" s="46"/>
      <c r="C24" s="40"/>
      <c r="D24" s="40"/>
      <c r="E24" s="135" t="s">
        <v>34</v>
      </c>
      <c r="F24" s="40"/>
      <c r="G24" s="40"/>
      <c r="H24" s="40"/>
      <c r="I24" s="131" t="s">
        <v>29</v>
      </c>
      <c r="J24" s="135" t="s">
        <v>19</v>
      </c>
      <c r="K24" s="40"/>
      <c r="L24" s="133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26" t="s">
        <v>145</v>
      </c>
      <c r="BA24" s="126" t="s">
        <v>146</v>
      </c>
      <c r="BB24" s="126" t="s">
        <v>86</v>
      </c>
      <c r="BC24" s="126" t="s">
        <v>99</v>
      </c>
      <c r="BD24" s="126" t="s">
        <v>88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3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26" t="s">
        <v>147</v>
      </c>
      <c r="BA25" s="126" t="s">
        <v>148</v>
      </c>
      <c r="BB25" s="126" t="s">
        <v>91</v>
      </c>
      <c r="BC25" s="126" t="s">
        <v>92</v>
      </c>
      <c r="BD25" s="126" t="s">
        <v>88</v>
      </c>
    </row>
    <row r="26" s="2" customFormat="1" ht="12" customHeight="1">
      <c r="A26" s="40"/>
      <c r="B26" s="46"/>
      <c r="C26" s="40"/>
      <c r="D26" s="131" t="s">
        <v>37</v>
      </c>
      <c r="E26" s="40"/>
      <c r="F26" s="40"/>
      <c r="G26" s="40"/>
      <c r="H26" s="40"/>
      <c r="I26" s="40"/>
      <c r="J26" s="40"/>
      <c r="K26" s="40"/>
      <c r="L26" s="133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26" t="s">
        <v>149</v>
      </c>
      <c r="BA26" s="126" t="s">
        <v>150</v>
      </c>
      <c r="BB26" s="126" t="s">
        <v>91</v>
      </c>
      <c r="BC26" s="126" t="s">
        <v>104</v>
      </c>
      <c r="BD26" s="126" t="s">
        <v>88</v>
      </c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Z27" s="141" t="s">
        <v>151</v>
      </c>
      <c r="BA27" s="141" t="s">
        <v>19</v>
      </c>
      <c r="BB27" s="141" t="s">
        <v>19</v>
      </c>
      <c r="BC27" s="141" t="s">
        <v>152</v>
      </c>
      <c r="BD27" s="141" t="s">
        <v>83</v>
      </c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3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26" t="s">
        <v>153</v>
      </c>
      <c r="BA28" s="126" t="s">
        <v>19</v>
      </c>
      <c r="BB28" s="126" t="s">
        <v>19</v>
      </c>
      <c r="BC28" s="126" t="s">
        <v>154</v>
      </c>
      <c r="BD28" s="126" t="s">
        <v>83</v>
      </c>
    </row>
    <row r="29" s="2" customFormat="1" ht="6.96" customHeight="1">
      <c r="A29" s="40"/>
      <c r="B29" s="46"/>
      <c r="C29" s="40"/>
      <c r="D29" s="142"/>
      <c r="E29" s="142"/>
      <c r="F29" s="142"/>
      <c r="G29" s="142"/>
      <c r="H29" s="142"/>
      <c r="I29" s="142"/>
      <c r="J29" s="142"/>
      <c r="K29" s="142"/>
      <c r="L29" s="133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126" t="s">
        <v>155</v>
      </c>
      <c r="BA29" s="126" t="s">
        <v>19</v>
      </c>
      <c r="BB29" s="126" t="s">
        <v>19</v>
      </c>
      <c r="BC29" s="126" t="s">
        <v>156</v>
      </c>
      <c r="BD29" s="126" t="s">
        <v>83</v>
      </c>
    </row>
    <row r="30" s="2" customFormat="1" ht="25.44" customHeight="1">
      <c r="A30" s="40"/>
      <c r="B30" s="46"/>
      <c r="C30" s="40"/>
      <c r="D30" s="143" t="s">
        <v>39</v>
      </c>
      <c r="E30" s="40"/>
      <c r="F30" s="40"/>
      <c r="G30" s="40"/>
      <c r="H30" s="40"/>
      <c r="I30" s="40"/>
      <c r="J30" s="144">
        <f>ROUND(J95, 2)</f>
        <v>0</v>
      </c>
      <c r="K30" s="40"/>
      <c r="L30" s="133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26" t="s">
        <v>157</v>
      </c>
      <c r="BA30" s="126" t="s">
        <v>19</v>
      </c>
      <c r="BB30" s="126" t="s">
        <v>19</v>
      </c>
      <c r="BC30" s="126" t="s">
        <v>158</v>
      </c>
      <c r="BD30" s="126" t="s">
        <v>83</v>
      </c>
    </row>
    <row r="31" s="2" customFormat="1" ht="6.96" customHeight="1">
      <c r="A31" s="40"/>
      <c r="B31" s="46"/>
      <c r="C31" s="40"/>
      <c r="D31" s="142"/>
      <c r="E31" s="142"/>
      <c r="F31" s="142"/>
      <c r="G31" s="142"/>
      <c r="H31" s="142"/>
      <c r="I31" s="142"/>
      <c r="J31" s="142"/>
      <c r="K31" s="142"/>
      <c r="L31" s="133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126" t="s">
        <v>159</v>
      </c>
      <c r="BA31" s="126" t="s">
        <v>160</v>
      </c>
      <c r="BB31" s="126" t="s">
        <v>86</v>
      </c>
      <c r="BC31" s="126" t="s">
        <v>161</v>
      </c>
      <c r="BD31" s="126" t="s">
        <v>88</v>
      </c>
    </row>
    <row r="32" s="2" customFormat="1" ht="14.4" customHeight="1">
      <c r="A32" s="40"/>
      <c r="B32" s="46"/>
      <c r="C32" s="40"/>
      <c r="D32" s="40"/>
      <c r="E32" s="40"/>
      <c r="F32" s="145" t="s">
        <v>41</v>
      </c>
      <c r="G32" s="40"/>
      <c r="H32" s="40"/>
      <c r="I32" s="145" t="s">
        <v>40</v>
      </c>
      <c r="J32" s="145" t="s">
        <v>42</v>
      </c>
      <c r="K32" s="40"/>
      <c r="L32" s="133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26" t="s">
        <v>162</v>
      </c>
      <c r="BA32" s="126" t="s">
        <v>163</v>
      </c>
      <c r="BB32" s="126" t="s">
        <v>91</v>
      </c>
      <c r="BC32" s="126" t="s">
        <v>164</v>
      </c>
      <c r="BD32" s="126" t="s">
        <v>88</v>
      </c>
    </row>
    <row r="33" s="2" customFormat="1" ht="14.4" customHeight="1">
      <c r="A33" s="40"/>
      <c r="B33" s="46"/>
      <c r="C33" s="40"/>
      <c r="D33" s="146" t="s">
        <v>43</v>
      </c>
      <c r="E33" s="131" t="s">
        <v>44</v>
      </c>
      <c r="F33" s="147">
        <f>ROUND((SUM(BE95:BE561)),  2)</f>
        <v>0</v>
      </c>
      <c r="G33" s="40"/>
      <c r="H33" s="40"/>
      <c r="I33" s="148">
        <v>0.20999999999999999</v>
      </c>
      <c r="J33" s="147">
        <f>ROUND(((SUM(BE95:BE561))*I33),  2)</f>
        <v>0</v>
      </c>
      <c r="K33" s="40"/>
      <c r="L33" s="133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126" t="s">
        <v>165</v>
      </c>
      <c r="BA33" s="126" t="s">
        <v>113</v>
      </c>
      <c r="BB33" s="126" t="s">
        <v>91</v>
      </c>
      <c r="BC33" s="126" t="s">
        <v>166</v>
      </c>
      <c r="BD33" s="126" t="s">
        <v>88</v>
      </c>
    </row>
    <row r="34" s="2" customFormat="1" ht="14.4" customHeight="1">
      <c r="A34" s="40"/>
      <c r="B34" s="46"/>
      <c r="C34" s="40"/>
      <c r="D34" s="40"/>
      <c r="E34" s="131" t="s">
        <v>45</v>
      </c>
      <c r="F34" s="147">
        <f>ROUND((SUM(BF95:BF561)),  2)</f>
        <v>0</v>
      </c>
      <c r="G34" s="40"/>
      <c r="H34" s="40"/>
      <c r="I34" s="148">
        <v>0.14999999999999999</v>
      </c>
      <c r="J34" s="147">
        <f>ROUND(((SUM(BF95:BF561))*I34),  2)</f>
        <v>0</v>
      </c>
      <c r="K34" s="40"/>
      <c r="L34" s="133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1" t="s">
        <v>46</v>
      </c>
      <c r="F35" s="147">
        <f>ROUND((SUM(BG95:BG561)),  2)</f>
        <v>0</v>
      </c>
      <c r="G35" s="40"/>
      <c r="H35" s="40"/>
      <c r="I35" s="148">
        <v>0.20999999999999999</v>
      </c>
      <c r="J35" s="147">
        <f>0</f>
        <v>0</v>
      </c>
      <c r="K35" s="40"/>
      <c r="L35" s="133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1" t="s">
        <v>47</v>
      </c>
      <c r="F36" s="147">
        <f>ROUND((SUM(BH95:BH561)),  2)</f>
        <v>0</v>
      </c>
      <c r="G36" s="40"/>
      <c r="H36" s="40"/>
      <c r="I36" s="148">
        <v>0.14999999999999999</v>
      </c>
      <c r="J36" s="147">
        <f>0</f>
        <v>0</v>
      </c>
      <c r="K36" s="40"/>
      <c r="L36" s="133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1" t="s">
        <v>48</v>
      </c>
      <c r="F37" s="147">
        <f>ROUND((SUM(BI95:BI561)),  2)</f>
        <v>0</v>
      </c>
      <c r="G37" s="40"/>
      <c r="H37" s="40"/>
      <c r="I37" s="148">
        <v>0</v>
      </c>
      <c r="J37" s="147">
        <f>0</f>
        <v>0</v>
      </c>
      <c r="K37" s="40"/>
      <c r="L37" s="133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3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3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3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3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167</v>
      </c>
      <c r="D45" s="42"/>
      <c r="E45" s="42"/>
      <c r="F45" s="42"/>
      <c r="G45" s="42"/>
      <c r="H45" s="42"/>
      <c r="I45" s="42"/>
      <c r="J45" s="42"/>
      <c r="K45" s="42"/>
      <c r="L45" s="133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3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3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0" t="str">
        <f>E7</f>
        <v>VÝMĚNA OKENNÍCH VÝPLNÍ ČP. 5 NÁMĚSTÍ ČESKÉHO RÁJE V TURNOVĚ</v>
      </c>
      <c r="F48" s="34"/>
      <c r="G48" s="34"/>
      <c r="H48" s="34"/>
      <c r="I48" s="42"/>
      <c r="J48" s="42"/>
      <c r="K48" s="42"/>
      <c r="L48" s="133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3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E03_2025 - Etapa III.</v>
      </c>
      <c r="F50" s="42"/>
      <c r="G50" s="42"/>
      <c r="H50" s="42"/>
      <c r="I50" s="42"/>
      <c r="J50" s="42"/>
      <c r="K50" s="42"/>
      <c r="L50" s="133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3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na st.p.č. 54 v k.ú. Turnov</v>
      </c>
      <c r="G52" s="42"/>
      <c r="H52" s="42"/>
      <c r="I52" s="34" t="s">
        <v>23</v>
      </c>
      <c r="J52" s="74" t="str">
        <f>IF(J12="","",J12)</f>
        <v>12. 9. 2021</v>
      </c>
      <c r="K52" s="42"/>
      <c r="L52" s="133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3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Turnov</v>
      </c>
      <c r="G54" s="42"/>
      <c r="H54" s="42"/>
      <c r="I54" s="34" t="s">
        <v>32</v>
      </c>
      <c r="J54" s="38" t="str">
        <f>E21</f>
        <v>ACTIV Projekce, s.r.o.</v>
      </c>
      <c r="K54" s="42"/>
      <c r="L54" s="133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ACTIV Projekce, s.r.o.</v>
      </c>
      <c r="K55" s="42"/>
      <c r="L55" s="133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3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1" t="s">
        <v>168</v>
      </c>
      <c r="D57" s="162"/>
      <c r="E57" s="162"/>
      <c r="F57" s="162"/>
      <c r="G57" s="162"/>
      <c r="H57" s="162"/>
      <c r="I57" s="162"/>
      <c r="J57" s="163" t="s">
        <v>169</v>
      </c>
      <c r="K57" s="162"/>
      <c r="L57" s="133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3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4" t="s">
        <v>71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33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170</v>
      </c>
    </row>
    <row r="60" s="9" customFormat="1" ht="24.96" customHeight="1">
      <c r="A60" s="9"/>
      <c r="B60" s="165"/>
      <c r="C60" s="166"/>
      <c r="D60" s="167" t="s">
        <v>171</v>
      </c>
      <c r="E60" s="168"/>
      <c r="F60" s="168"/>
      <c r="G60" s="168"/>
      <c r="H60" s="168"/>
      <c r="I60" s="168"/>
      <c r="J60" s="169">
        <f>J96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172</v>
      </c>
      <c r="E61" s="174"/>
      <c r="F61" s="174"/>
      <c r="G61" s="174"/>
      <c r="H61" s="174"/>
      <c r="I61" s="174"/>
      <c r="J61" s="175">
        <f>J97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173</v>
      </c>
      <c r="E62" s="174"/>
      <c r="F62" s="174"/>
      <c r="G62" s="174"/>
      <c r="H62" s="174"/>
      <c r="I62" s="174"/>
      <c r="J62" s="175">
        <f>J205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174</v>
      </c>
      <c r="E63" s="174"/>
      <c r="F63" s="174"/>
      <c r="G63" s="174"/>
      <c r="H63" s="174"/>
      <c r="I63" s="174"/>
      <c r="J63" s="175">
        <f>J261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175</v>
      </c>
      <c r="E64" s="174"/>
      <c r="F64" s="174"/>
      <c r="G64" s="174"/>
      <c r="H64" s="174"/>
      <c r="I64" s="174"/>
      <c r="J64" s="175">
        <f>J278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176</v>
      </c>
      <c r="E65" s="174"/>
      <c r="F65" s="174"/>
      <c r="G65" s="174"/>
      <c r="H65" s="174"/>
      <c r="I65" s="174"/>
      <c r="J65" s="175">
        <f>J305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5"/>
      <c r="C66" s="166"/>
      <c r="D66" s="167" t="s">
        <v>177</v>
      </c>
      <c r="E66" s="168"/>
      <c r="F66" s="168"/>
      <c r="G66" s="168"/>
      <c r="H66" s="168"/>
      <c r="I66" s="168"/>
      <c r="J66" s="169">
        <f>J310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1"/>
      <c r="C67" s="172"/>
      <c r="D67" s="173" t="s">
        <v>178</v>
      </c>
      <c r="E67" s="174"/>
      <c r="F67" s="174"/>
      <c r="G67" s="174"/>
      <c r="H67" s="174"/>
      <c r="I67" s="174"/>
      <c r="J67" s="175">
        <f>J311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179</v>
      </c>
      <c r="E68" s="174"/>
      <c r="F68" s="174"/>
      <c r="G68" s="174"/>
      <c r="H68" s="174"/>
      <c r="I68" s="174"/>
      <c r="J68" s="175">
        <f>J347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180</v>
      </c>
      <c r="E69" s="174"/>
      <c r="F69" s="174"/>
      <c r="G69" s="174"/>
      <c r="H69" s="174"/>
      <c r="I69" s="174"/>
      <c r="J69" s="175">
        <f>J475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5"/>
      <c r="C70" s="166"/>
      <c r="D70" s="167" t="s">
        <v>181</v>
      </c>
      <c r="E70" s="168"/>
      <c r="F70" s="168"/>
      <c r="G70" s="168"/>
      <c r="H70" s="168"/>
      <c r="I70" s="168"/>
      <c r="J70" s="169">
        <f>J535</f>
        <v>0</v>
      </c>
      <c r="K70" s="166"/>
      <c r="L70" s="17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5"/>
      <c r="C71" s="166"/>
      <c r="D71" s="167" t="s">
        <v>182</v>
      </c>
      <c r="E71" s="168"/>
      <c r="F71" s="168"/>
      <c r="G71" s="168"/>
      <c r="H71" s="168"/>
      <c r="I71" s="168"/>
      <c r="J71" s="169">
        <f>J539</f>
        <v>0</v>
      </c>
      <c r="K71" s="166"/>
      <c r="L71" s="17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1"/>
      <c r="C72" s="172"/>
      <c r="D72" s="173" t="s">
        <v>183</v>
      </c>
      <c r="E72" s="174"/>
      <c r="F72" s="174"/>
      <c r="G72" s="174"/>
      <c r="H72" s="174"/>
      <c r="I72" s="174"/>
      <c r="J72" s="175">
        <f>J540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1"/>
      <c r="C73" s="172"/>
      <c r="D73" s="173" t="s">
        <v>184</v>
      </c>
      <c r="E73" s="174"/>
      <c r="F73" s="174"/>
      <c r="G73" s="174"/>
      <c r="H73" s="174"/>
      <c r="I73" s="174"/>
      <c r="J73" s="175">
        <f>J544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1"/>
      <c r="C74" s="172"/>
      <c r="D74" s="173" t="s">
        <v>185</v>
      </c>
      <c r="E74" s="174"/>
      <c r="F74" s="174"/>
      <c r="G74" s="174"/>
      <c r="H74" s="174"/>
      <c r="I74" s="174"/>
      <c r="J74" s="175">
        <f>J554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1"/>
      <c r="C75" s="172"/>
      <c r="D75" s="173" t="s">
        <v>186</v>
      </c>
      <c r="E75" s="174"/>
      <c r="F75" s="174"/>
      <c r="G75" s="174"/>
      <c r="H75" s="174"/>
      <c r="I75" s="174"/>
      <c r="J75" s="175">
        <f>J558</f>
        <v>0</v>
      </c>
      <c r="K75" s="172"/>
      <c r="L75" s="17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3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3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3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187</v>
      </c>
      <c r="D82" s="42"/>
      <c r="E82" s="42"/>
      <c r="F82" s="42"/>
      <c r="G82" s="42"/>
      <c r="H82" s="42"/>
      <c r="I82" s="42"/>
      <c r="J82" s="42"/>
      <c r="K82" s="42"/>
      <c r="L82" s="133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3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3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60" t="str">
        <f>E7</f>
        <v>VÝMĚNA OKENNÍCH VÝPLNÍ ČP. 5 NÁMĚSTÍ ČESKÉHO RÁJE V TURNOVĚ</v>
      </c>
      <c r="F85" s="34"/>
      <c r="G85" s="34"/>
      <c r="H85" s="34"/>
      <c r="I85" s="42"/>
      <c r="J85" s="42"/>
      <c r="K85" s="42"/>
      <c r="L85" s="133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105</v>
      </c>
      <c r="D86" s="42"/>
      <c r="E86" s="42"/>
      <c r="F86" s="42"/>
      <c r="G86" s="42"/>
      <c r="H86" s="42"/>
      <c r="I86" s="42"/>
      <c r="J86" s="42"/>
      <c r="K86" s="42"/>
      <c r="L86" s="133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>E03_2025 - Etapa III.</v>
      </c>
      <c r="F87" s="42"/>
      <c r="G87" s="42"/>
      <c r="H87" s="42"/>
      <c r="I87" s="42"/>
      <c r="J87" s="42"/>
      <c r="K87" s="42"/>
      <c r="L87" s="133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3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>na st.p.č. 54 v k.ú. Turnov</v>
      </c>
      <c r="G89" s="42"/>
      <c r="H89" s="42"/>
      <c r="I89" s="34" t="s">
        <v>23</v>
      </c>
      <c r="J89" s="74" t="str">
        <f>IF(J12="","",J12)</f>
        <v>12. 9. 2021</v>
      </c>
      <c r="K89" s="42"/>
      <c r="L89" s="133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3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25</v>
      </c>
      <c r="D91" s="42"/>
      <c r="E91" s="42"/>
      <c r="F91" s="29" t="str">
        <f>E15</f>
        <v>Město Turnov</v>
      </c>
      <c r="G91" s="42"/>
      <c r="H91" s="42"/>
      <c r="I91" s="34" t="s">
        <v>32</v>
      </c>
      <c r="J91" s="38" t="str">
        <f>E21</f>
        <v>ACTIV Projekce, s.r.o.</v>
      </c>
      <c r="K91" s="42"/>
      <c r="L91" s="133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>ACTIV Projekce, s.r.o.</v>
      </c>
      <c r="K92" s="42"/>
      <c r="L92" s="133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3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77"/>
      <c r="B94" s="178"/>
      <c r="C94" s="179" t="s">
        <v>188</v>
      </c>
      <c r="D94" s="180" t="s">
        <v>58</v>
      </c>
      <c r="E94" s="180" t="s">
        <v>54</v>
      </c>
      <c r="F94" s="180" t="s">
        <v>55</v>
      </c>
      <c r="G94" s="180" t="s">
        <v>189</v>
      </c>
      <c r="H94" s="180" t="s">
        <v>190</v>
      </c>
      <c r="I94" s="180" t="s">
        <v>191</v>
      </c>
      <c r="J94" s="181" t="s">
        <v>169</v>
      </c>
      <c r="K94" s="182" t="s">
        <v>192</v>
      </c>
      <c r="L94" s="183"/>
      <c r="M94" s="94" t="s">
        <v>19</v>
      </c>
      <c r="N94" s="95" t="s">
        <v>43</v>
      </c>
      <c r="O94" s="95" t="s">
        <v>193</v>
      </c>
      <c r="P94" s="95" t="s">
        <v>194</v>
      </c>
      <c r="Q94" s="95" t="s">
        <v>195</v>
      </c>
      <c r="R94" s="95" t="s">
        <v>196</v>
      </c>
      <c r="S94" s="95" t="s">
        <v>197</v>
      </c>
      <c r="T94" s="96" t="s">
        <v>198</v>
      </c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</row>
    <row r="95" s="2" customFormat="1" ht="22.8" customHeight="1">
      <c r="A95" s="40"/>
      <c r="B95" s="41"/>
      <c r="C95" s="101" t="s">
        <v>199</v>
      </c>
      <c r="D95" s="42"/>
      <c r="E95" s="42"/>
      <c r="F95" s="42"/>
      <c r="G95" s="42"/>
      <c r="H95" s="42"/>
      <c r="I95" s="42"/>
      <c r="J95" s="184">
        <f>BK95</f>
        <v>0</v>
      </c>
      <c r="K95" s="42"/>
      <c r="L95" s="46"/>
      <c r="M95" s="97"/>
      <c r="N95" s="185"/>
      <c r="O95" s="98"/>
      <c r="P95" s="186">
        <f>P96+P310+P535+P539</f>
        <v>0</v>
      </c>
      <c r="Q95" s="98"/>
      <c r="R95" s="186">
        <f>R96+R310+R535+R539</f>
        <v>3.8087244300000003</v>
      </c>
      <c r="S95" s="98"/>
      <c r="T95" s="187">
        <f>T96+T310+T535+T539</f>
        <v>3.9831370000000001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72</v>
      </c>
      <c r="AU95" s="19" t="s">
        <v>170</v>
      </c>
      <c r="BK95" s="188">
        <f>BK96+BK310+BK535+BK539</f>
        <v>0</v>
      </c>
    </row>
    <row r="96" s="12" customFormat="1" ht="25.92" customHeight="1">
      <c r="A96" s="12"/>
      <c r="B96" s="189"/>
      <c r="C96" s="190"/>
      <c r="D96" s="191" t="s">
        <v>72</v>
      </c>
      <c r="E96" s="192" t="s">
        <v>200</v>
      </c>
      <c r="F96" s="192" t="s">
        <v>201</v>
      </c>
      <c r="G96" s="190"/>
      <c r="H96" s="190"/>
      <c r="I96" s="193"/>
      <c r="J96" s="194">
        <f>BK96</f>
        <v>0</v>
      </c>
      <c r="K96" s="190"/>
      <c r="L96" s="195"/>
      <c r="M96" s="196"/>
      <c r="N96" s="197"/>
      <c r="O96" s="197"/>
      <c r="P96" s="198">
        <f>P97+P205+P261+P278+P305</f>
        <v>0</v>
      </c>
      <c r="Q96" s="197"/>
      <c r="R96" s="198">
        <f>R97+R205+R261+R278+R305</f>
        <v>1.2503686599999999</v>
      </c>
      <c r="S96" s="197"/>
      <c r="T96" s="199">
        <f>T97+T205+T261+T278+T305</f>
        <v>3.9071370000000001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81</v>
      </c>
      <c r="AT96" s="201" t="s">
        <v>72</v>
      </c>
      <c r="AU96" s="201" t="s">
        <v>73</v>
      </c>
      <c r="AY96" s="200" t="s">
        <v>202</v>
      </c>
      <c r="BK96" s="202">
        <f>BK97+BK205+BK261+BK278+BK305</f>
        <v>0</v>
      </c>
    </row>
    <row r="97" s="12" customFormat="1" ht="22.8" customHeight="1">
      <c r="A97" s="12"/>
      <c r="B97" s="189"/>
      <c r="C97" s="190"/>
      <c r="D97" s="191" t="s">
        <v>72</v>
      </c>
      <c r="E97" s="203" t="s">
        <v>114</v>
      </c>
      <c r="F97" s="203" t="s">
        <v>203</v>
      </c>
      <c r="G97" s="190"/>
      <c r="H97" s="190"/>
      <c r="I97" s="193"/>
      <c r="J97" s="204">
        <f>BK97</f>
        <v>0</v>
      </c>
      <c r="K97" s="190"/>
      <c r="L97" s="195"/>
      <c r="M97" s="196"/>
      <c r="N97" s="197"/>
      <c r="O97" s="197"/>
      <c r="P97" s="198">
        <f>SUM(P98:P204)</f>
        <v>0</v>
      </c>
      <c r="Q97" s="197"/>
      <c r="R97" s="198">
        <f>SUM(R98:R204)</f>
        <v>1.2431596999999999</v>
      </c>
      <c r="S97" s="197"/>
      <c r="T97" s="199">
        <f>SUM(T98:T204)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81</v>
      </c>
      <c r="AT97" s="201" t="s">
        <v>72</v>
      </c>
      <c r="AU97" s="201" t="s">
        <v>81</v>
      </c>
      <c r="AY97" s="200" t="s">
        <v>202</v>
      </c>
      <c r="BK97" s="202">
        <f>SUM(BK98:BK204)</f>
        <v>0</v>
      </c>
    </row>
    <row r="98" s="2" customFormat="1" ht="16.5" customHeight="1">
      <c r="A98" s="40"/>
      <c r="B98" s="41"/>
      <c r="C98" s="205" t="s">
        <v>81</v>
      </c>
      <c r="D98" s="205" t="s">
        <v>204</v>
      </c>
      <c r="E98" s="206" t="s">
        <v>205</v>
      </c>
      <c r="F98" s="207" t="s">
        <v>206</v>
      </c>
      <c r="G98" s="208" t="s">
        <v>86</v>
      </c>
      <c r="H98" s="209">
        <v>33.375</v>
      </c>
      <c r="I98" s="210"/>
      <c r="J98" s="211">
        <f>ROUND(I98*H98,2)</f>
        <v>0</v>
      </c>
      <c r="K98" s="212"/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0.033579999999999999</v>
      </c>
      <c r="R98" s="215">
        <f>Q98*H98</f>
        <v>1.1207324999999999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207</v>
      </c>
      <c r="AT98" s="217" t="s">
        <v>204</v>
      </c>
      <c r="AU98" s="217" t="s">
        <v>83</v>
      </c>
      <c r="AY98" s="19" t="s">
        <v>202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81</v>
      </c>
      <c r="BK98" s="218">
        <f>ROUND(I98*H98,2)</f>
        <v>0</v>
      </c>
      <c r="BL98" s="19" t="s">
        <v>207</v>
      </c>
      <c r="BM98" s="217" t="s">
        <v>208</v>
      </c>
    </row>
    <row r="99" s="2" customFormat="1">
      <c r="A99" s="40"/>
      <c r="B99" s="41"/>
      <c r="C99" s="42"/>
      <c r="D99" s="219" t="s">
        <v>209</v>
      </c>
      <c r="E99" s="42"/>
      <c r="F99" s="220" t="s">
        <v>210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209</v>
      </c>
      <c r="AU99" s="19" t="s">
        <v>83</v>
      </c>
    </row>
    <row r="100" s="2" customFormat="1">
      <c r="A100" s="40"/>
      <c r="B100" s="41"/>
      <c r="C100" s="42"/>
      <c r="D100" s="224" t="s">
        <v>211</v>
      </c>
      <c r="E100" s="42"/>
      <c r="F100" s="225" t="s">
        <v>212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211</v>
      </c>
      <c r="AU100" s="19" t="s">
        <v>83</v>
      </c>
    </row>
    <row r="101" s="13" customFormat="1">
      <c r="A101" s="13"/>
      <c r="B101" s="226"/>
      <c r="C101" s="227"/>
      <c r="D101" s="219" t="s">
        <v>213</v>
      </c>
      <c r="E101" s="228" t="s">
        <v>19</v>
      </c>
      <c r="F101" s="229" t="s">
        <v>214</v>
      </c>
      <c r="G101" s="227"/>
      <c r="H101" s="230">
        <v>6.1500000000000004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213</v>
      </c>
      <c r="AU101" s="236" t="s">
        <v>83</v>
      </c>
      <c r="AV101" s="13" t="s">
        <v>83</v>
      </c>
      <c r="AW101" s="13" t="s">
        <v>35</v>
      </c>
      <c r="AX101" s="13" t="s">
        <v>73</v>
      </c>
      <c r="AY101" s="236" t="s">
        <v>202</v>
      </c>
    </row>
    <row r="102" s="13" customFormat="1">
      <c r="A102" s="13"/>
      <c r="B102" s="226"/>
      <c r="C102" s="227"/>
      <c r="D102" s="219" t="s">
        <v>213</v>
      </c>
      <c r="E102" s="228" t="s">
        <v>19</v>
      </c>
      <c r="F102" s="229" t="s">
        <v>215</v>
      </c>
      <c r="G102" s="227"/>
      <c r="H102" s="230">
        <v>5.0499999999999998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213</v>
      </c>
      <c r="AU102" s="236" t="s">
        <v>83</v>
      </c>
      <c r="AV102" s="13" t="s">
        <v>83</v>
      </c>
      <c r="AW102" s="13" t="s">
        <v>35</v>
      </c>
      <c r="AX102" s="13" t="s">
        <v>73</v>
      </c>
      <c r="AY102" s="236" t="s">
        <v>202</v>
      </c>
    </row>
    <row r="103" s="14" customFormat="1">
      <c r="A103" s="14"/>
      <c r="B103" s="237"/>
      <c r="C103" s="238"/>
      <c r="D103" s="219" t="s">
        <v>213</v>
      </c>
      <c r="E103" s="239" t="s">
        <v>19</v>
      </c>
      <c r="F103" s="240" t="s">
        <v>216</v>
      </c>
      <c r="G103" s="238"/>
      <c r="H103" s="241">
        <v>11.199999999999999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213</v>
      </c>
      <c r="AU103" s="247" t="s">
        <v>83</v>
      </c>
      <c r="AV103" s="14" t="s">
        <v>88</v>
      </c>
      <c r="AW103" s="14" t="s">
        <v>35</v>
      </c>
      <c r="AX103" s="14" t="s">
        <v>73</v>
      </c>
      <c r="AY103" s="247" t="s">
        <v>202</v>
      </c>
    </row>
    <row r="104" s="13" customFormat="1">
      <c r="A104" s="13"/>
      <c r="B104" s="226"/>
      <c r="C104" s="227"/>
      <c r="D104" s="219" t="s">
        <v>213</v>
      </c>
      <c r="E104" s="228" t="s">
        <v>19</v>
      </c>
      <c r="F104" s="229" t="s">
        <v>217</v>
      </c>
      <c r="G104" s="227"/>
      <c r="H104" s="230">
        <v>27.75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213</v>
      </c>
      <c r="AU104" s="236" t="s">
        <v>83</v>
      </c>
      <c r="AV104" s="13" t="s">
        <v>83</v>
      </c>
      <c r="AW104" s="13" t="s">
        <v>35</v>
      </c>
      <c r="AX104" s="13" t="s">
        <v>73</v>
      </c>
      <c r="AY104" s="236" t="s">
        <v>202</v>
      </c>
    </row>
    <row r="105" s="13" customFormat="1">
      <c r="A105" s="13"/>
      <c r="B105" s="226"/>
      <c r="C105" s="227"/>
      <c r="D105" s="219" t="s">
        <v>213</v>
      </c>
      <c r="E105" s="228" t="s">
        <v>19</v>
      </c>
      <c r="F105" s="229" t="s">
        <v>218</v>
      </c>
      <c r="G105" s="227"/>
      <c r="H105" s="230">
        <v>20.199999999999999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213</v>
      </c>
      <c r="AU105" s="236" t="s">
        <v>83</v>
      </c>
      <c r="AV105" s="13" t="s">
        <v>83</v>
      </c>
      <c r="AW105" s="13" t="s">
        <v>35</v>
      </c>
      <c r="AX105" s="13" t="s">
        <v>73</v>
      </c>
      <c r="AY105" s="236" t="s">
        <v>202</v>
      </c>
    </row>
    <row r="106" s="13" customFormat="1">
      <c r="A106" s="13"/>
      <c r="B106" s="226"/>
      <c r="C106" s="227"/>
      <c r="D106" s="219" t="s">
        <v>213</v>
      </c>
      <c r="E106" s="228" t="s">
        <v>19</v>
      </c>
      <c r="F106" s="229" t="s">
        <v>219</v>
      </c>
      <c r="G106" s="227"/>
      <c r="H106" s="230">
        <v>6.5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213</v>
      </c>
      <c r="AU106" s="236" t="s">
        <v>83</v>
      </c>
      <c r="AV106" s="13" t="s">
        <v>83</v>
      </c>
      <c r="AW106" s="13" t="s">
        <v>35</v>
      </c>
      <c r="AX106" s="13" t="s">
        <v>73</v>
      </c>
      <c r="AY106" s="236" t="s">
        <v>202</v>
      </c>
    </row>
    <row r="107" s="13" customFormat="1">
      <c r="A107" s="13"/>
      <c r="B107" s="226"/>
      <c r="C107" s="227"/>
      <c r="D107" s="219" t="s">
        <v>213</v>
      </c>
      <c r="E107" s="228" t="s">
        <v>19</v>
      </c>
      <c r="F107" s="229" t="s">
        <v>220</v>
      </c>
      <c r="G107" s="227"/>
      <c r="H107" s="230">
        <v>1.5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213</v>
      </c>
      <c r="AU107" s="236" t="s">
        <v>83</v>
      </c>
      <c r="AV107" s="13" t="s">
        <v>83</v>
      </c>
      <c r="AW107" s="13" t="s">
        <v>35</v>
      </c>
      <c r="AX107" s="13" t="s">
        <v>73</v>
      </c>
      <c r="AY107" s="236" t="s">
        <v>202</v>
      </c>
    </row>
    <row r="108" s="13" customFormat="1">
      <c r="A108" s="13"/>
      <c r="B108" s="226"/>
      <c r="C108" s="227"/>
      <c r="D108" s="219" t="s">
        <v>213</v>
      </c>
      <c r="E108" s="228" t="s">
        <v>19</v>
      </c>
      <c r="F108" s="229" t="s">
        <v>221</v>
      </c>
      <c r="G108" s="227"/>
      <c r="H108" s="230">
        <v>39.649999999999999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213</v>
      </c>
      <c r="AU108" s="236" t="s">
        <v>83</v>
      </c>
      <c r="AV108" s="13" t="s">
        <v>83</v>
      </c>
      <c r="AW108" s="13" t="s">
        <v>35</v>
      </c>
      <c r="AX108" s="13" t="s">
        <v>73</v>
      </c>
      <c r="AY108" s="236" t="s">
        <v>202</v>
      </c>
    </row>
    <row r="109" s="13" customFormat="1">
      <c r="A109" s="13"/>
      <c r="B109" s="226"/>
      <c r="C109" s="227"/>
      <c r="D109" s="219" t="s">
        <v>213</v>
      </c>
      <c r="E109" s="228" t="s">
        <v>19</v>
      </c>
      <c r="F109" s="229" t="s">
        <v>222</v>
      </c>
      <c r="G109" s="227"/>
      <c r="H109" s="230">
        <v>20.199999999999999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213</v>
      </c>
      <c r="AU109" s="236" t="s">
        <v>83</v>
      </c>
      <c r="AV109" s="13" t="s">
        <v>83</v>
      </c>
      <c r="AW109" s="13" t="s">
        <v>35</v>
      </c>
      <c r="AX109" s="13" t="s">
        <v>73</v>
      </c>
      <c r="AY109" s="236" t="s">
        <v>202</v>
      </c>
    </row>
    <row r="110" s="13" customFormat="1">
      <c r="A110" s="13"/>
      <c r="B110" s="226"/>
      <c r="C110" s="227"/>
      <c r="D110" s="219" t="s">
        <v>213</v>
      </c>
      <c r="E110" s="228" t="s">
        <v>19</v>
      </c>
      <c r="F110" s="229" t="s">
        <v>223</v>
      </c>
      <c r="G110" s="227"/>
      <c r="H110" s="230">
        <v>6.5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213</v>
      </c>
      <c r="AU110" s="236" t="s">
        <v>83</v>
      </c>
      <c r="AV110" s="13" t="s">
        <v>83</v>
      </c>
      <c r="AW110" s="13" t="s">
        <v>35</v>
      </c>
      <c r="AX110" s="13" t="s">
        <v>73</v>
      </c>
      <c r="AY110" s="236" t="s">
        <v>202</v>
      </c>
    </row>
    <row r="111" s="15" customFormat="1">
      <c r="A111" s="15"/>
      <c r="B111" s="248"/>
      <c r="C111" s="249"/>
      <c r="D111" s="219" t="s">
        <v>213</v>
      </c>
      <c r="E111" s="250" t="s">
        <v>151</v>
      </c>
      <c r="F111" s="251" t="s">
        <v>224</v>
      </c>
      <c r="G111" s="249"/>
      <c r="H111" s="252">
        <v>133.5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213</v>
      </c>
      <c r="AU111" s="258" t="s">
        <v>83</v>
      </c>
      <c r="AV111" s="15" t="s">
        <v>207</v>
      </c>
      <c r="AW111" s="15" t="s">
        <v>35</v>
      </c>
      <c r="AX111" s="15" t="s">
        <v>73</v>
      </c>
      <c r="AY111" s="258" t="s">
        <v>202</v>
      </c>
    </row>
    <row r="112" s="13" customFormat="1">
      <c r="A112" s="13"/>
      <c r="B112" s="226"/>
      <c r="C112" s="227"/>
      <c r="D112" s="219" t="s">
        <v>213</v>
      </c>
      <c r="E112" s="228" t="s">
        <v>19</v>
      </c>
      <c r="F112" s="229" t="s">
        <v>225</v>
      </c>
      <c r="G112" s="227"/>
      <c r="H112" s="230">
        <v>33.375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213</v>
      </c>
      <c r="AU112" s="236" t="s">
        <v>83</v>
      </c>
      <c r="AV112" s="13" t="s">
        <v>83</v>
      </c>
      <c r="AW112" s="13" t="s">
        <v>35</v>
      </c>
      <c r="AX112" s="13" t="s">
        <v>73</v>
      </c>
      <c r="AY112" s="236" t="s">
        <v>202</v>
      </c>
    </row>
    <row r="113" s="15" customFormat="1">
      <c r="A113" s="15"/>
      <c r="B113" s="248"/>
      <c r="C113" s="249"/>
      <c r="D113" s="219" t="s">
        <v>213</v>
      </c>
      <c r="E113" s="250" t="s">
        <v>19</v>
      </c>
      <c r="F113" s="251" t="s">
        <v>224</v>
      </c>
      <c r="G113" s="249"/>
      <c r="H113" s="252">
        <v>33.375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8" t="s">
        <v>213</v>
      </c>
      <c r="AU113" s="258" t="s">
        <v>83</v>
      </c>
      <c r="AV113" s="15" t="s">
        <v>207</v>
      </c>
      <c r="AW113" s="15" t="s">
        <v>35</v>
      </c>
      <c r="AX113" s="15" t="s">
        <v>81</v>
      </c>
      <c r="AY113" s="258" t="s">
        <v>202</v>
      </c>
    </row>
    <row r="114" s="2" customFormat="1" ht="16.5" customHeight="1">
      <c r="A114" s="40"/>
      <c r="B114" s="41"/>
      <c r="C114" s="205" t="s">
        <v>83</v>
      </c>
      <c r="D114" s="205" t="s">
        <v>204</v>
      </c>
      <c r="E114" s="206" t="s">
        <v>226</v>
      </c>
      <c r="F114" s="207" t="s">
        <v>227</v>
      </c>
      <c r="G114" s="208" t="s">
        <v>91</v>
      </c>
      <c r="H114" s="209">
        <v>178.40000000000001</v>
      </c>
      <c r="I114" s="210"/>
      <c r="J114" s="211">
        <f>ROUND(I114*H114,2)</f>
        <v>0</v>
      </c>
      <c r="K114" s="212"/>
      <c r="L114" s="46"/>
      <c r="M114" s="213" t="s">
        <v>19</v>
      </c>
      <c r="N114" s="214" t="s">
        <v>44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207</v>
      </c>
      <c r="AT114" s="217" t="s">
        <v>204</v>
      </c>
      <c r="AU114" s="217" t="s">
        <v>83</v>
      </c>
      <c r="AY114" s="19" t="s">
        <v>202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81</v>
      </c>
      <c r="BK114" s="218">
        <f>ROUND(I114*H114,2)</f>
        <v>0</v>
      </c>
      <c r="BL114" s="19" t="s">
        <v>207</v>
      </c>
      <c r="BM114" s="217" t="s">
        <v>228</v>
      </c>
    </row>
    <row r="115" s="2" customFormat="1">
      <c r="A115" s="40"/>
      <c r="B115" s="41"/>
      <c r="C115" s="42"/>
      <c r="D115" s="219" t="s">
        <v>209</v>
      </c>
      <c r="E115" s="42"/>
      <c r="F115" s="220" t="s">
        <v>229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209</v>
      </c>
      <c r="AU115" s="19" t="s">
        <v>83</v>
      </c>
    </row>
    <row r="116" s="2" customFormat="1">
      <c r="A116" s="40"/>
      <c r="B116" s="41"/>
      <c r="C116" s="42"/>
      <c r="D116" s="224" t="s">
        <v>211</v>
      </c>
      <c r="E116" s="42"/>
      <c r="F116" s="225" t="s">
        <v>230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211</v>
      </c>
      <c r="AU116" s="19" t="s">
        <v>83</v>
      </c>
    </row>
    <row r="117" s="13" customFormat="1">
      <c r="A117" s="13"/>
      <c r="B117" s="226"/>
      <c r="C117" s="227"/>
      <c r="D117" s="219" t="s">
        <v>213</v>
      </c>
      <c r="E117" s="228" t="s">
        <v>19</v>
      </c>
      <c r="F117" s="229" t="s">
        <v>231</v>
      </c>
      <c r="G117" s="227"/>
      <c r="H117" s="230">
        <v>7.5999999999999996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213</v>
      </c>
      <c r="AU117" s="236" t="s">
        <v>83</v>
      </c>
      <c r="AV117" s="13" t="s">
        <v>83</v>
      </c>
      <c r="AW117" s="13" t="s">
        <v>35</v>
      </c>
      <c r="AX117" s="13" t="s">
        <v>73</v>
      </c>
      <c r="AY117" s="236" t="s">
        <v>202</v>
      </c>
    </row>
    <row r="118" s="13" customFormat="1">
      <c r="A118" s="13"/>
      <c r="B118" s="226"/>
      <c r="C118" s="227"/>
      <c r="D118" s="219" t="s">
        <v>213</v>
      </c>
      <c r="E118" s="228" t="s">
        <v>19</v>
      </c>
      <c r="F118" s="229" t="s">
        <v>232</v>
      </c>
      <c r="G118" s="227"/>
      <c r="H118" s="230">
        <v>6.2999999999999998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213</v>
      </c>
      <c r="AU118" s="236" t="s">
        <v>83</v>
      </c>
      <c r="AV118" s="13" t="s">
        <v>83</v>
      </c>
      <c r="AW118" s="13" t="s">
        <v>35</v>
      </c>
      <c r="AX118" s="13" t="s">
        <v>73</v>
      </c>
      <c r="AY118" s="236" t="s">
        <v>202</v>
      </c>
    </row>
    <row r="119" s="14" customFormat="1">
      <c r="A119" s="14"/>
      <c r="B119" s="237"/>
      <c r="C119" s="238"/>
      <c r="D119" s="219" t="s">
        <v>213</v>
      </c>
      <c r="E119" s="239" t="s">
        <v>19</v>
      </c>
      <c r="F119" s="240" t="s">
        <v>216</v>
      </c>
      <c r="G119" s="238"/>
      <c r="H119" s="241">
        <v>13.899999999999999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213</v>
      </c>
      <c r="AU119" s="247" t="s">
        <v>83</v>
      </c>
      <c r="AV119" s="14" t="s">
        <v>88</v>
      </c>
      <c r="AW119" s="14" t="s">
        <v>35</v>
      </c>
      <c r="AX119" s="14" t="s">
        <v>73</v>
      </c>
      <c r="AY119" s="247" t="s">
        <v>202</v>
      </c>
    </row>
    <row r="120" s="13" customFormat="1">
      <c r="A120" s="13"/>
      <c r="B120" s="226"/>
      <c r="C120" s="227"/>
      <c r="D120" s="219" t="s">
        <v>213</v>
      </c>
      <c r="E120" s="228" t="s">
        <v>19</v>
      </c>
      <c r="F120" s="229" t="s">
        <v>233</v>
      </c>
      <c r="G120" s="227"/>
      <c r="H120" s="230">
        <v>36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213</v>
      </c>
      <c r="AU120" s="236" t="s">
        <v>83</v>
      </c>
      <c r="AV120" s="13" t="s">
        <v>83</v>
      </c>
      <c r="AW120" s="13" t="s">
        <v>35</v>
      </c>
      <c r="AX120" s="13" t="s">
        <v>73</v>
      </c>
      <c r="AY120" s="236" t="s">
        <v>202</v>
      </c>
    </row>
    <row r="121" s="13" customFormat="1">
      <c r="A121" s="13"/>
      <c r="B121" s="226"/>
      <c r="C121" s="227"/>
      <c r="D121" s="219" t="s">
        <v>213</v>
      </c>
      <c r="E121" s="228" t="s">
        <v>19</v>
      </c>
      <c r="F121" s="229" t="s">
        <v>234</v>
      </c>
      <c r="G121" s="227"/>
      <c r="H121" s="230">
        <v>25.199999999999999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213</v>
      </c>
      <c r="AU121" s="236" t="s">
        <v>83</v>
      </c>
      <c r="AV121" s="13" t="s">
        <v>83</v>
      </c>
      <c r="AW121" s="13" t="s">
        <v>35</v>
      </c>
      <c r="AX121" s="13" t="s">
        <v>73</v>
      </c>
      <c r="AY121" s="236" t="s">
        <v>202</v>
      </c>
    </row>
    <row r="122" s="13" customFormat="1">
      <c r="A122" s="13"/>
      <c r="B122" s="226"/>
      <c r="C122" s="227"/>
      <c r="D122" s="219" t="s">
        <v>213</v>
      </c>
      <c r="E122" s="228" t="s">
        <v>19</v>
      </c>
      <c r="F122" s="229" t="s">
        <v>235</v>
      </c>
      <c r="G122" s="227"/>
      <c r="H122" s="230">
        <v>12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213</v>
      </c>
      <c r="AU122" s="236" t="s">
        <v>83</v>
      </c>
      <c r="AV122" s="13" t="s">
        <v>83</v>
      </c>
      <c r="AW122" s="13" t="s">
        <v>35</v>
      </c>
      <c r="AX122" s="13" t="s">
        <v>73</v>
      </c>
      <c r="AY122" s="236" t="s">
        <v>202</v>
      </c>
    </row>
    <row r="123" s="13" customFormat="1">
      <c r="A123" s="13"/>
      <c r="B123" s="226"/>
      <c r="C123" s="227"/>
      <c r="D123" s="219" t="s">
        <v>213</v>
      </c>
      <c r="E123" s="228" t="s">
        <v>19</v>
      </c>
      <c r="F123" s="229" t="s">
        <v>236</v>
      </c>
      <c r="G123" s="227"/>
      <c r="H123" s="230">
        <v>3.7000000000000002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213</v>
      </c>
      <c r="AU123" s="236" t="s">
        <v>83</v>
      </c>
      <c r="AV123" s="13" t="s">
        <v>83</v>
      </c>
      <c r="AW123" s="13" t="s">
        <v>35</v>
      </c>
      <c r="AX123" s="13" t="s">
        <v>73</v>
      </c>
      <c r="AY123" s="236" t="s">
        <v>202</v>
      </c>
    </row>
    <row r="124" s="13" customFormat="1">
      <c r="A124" s="13"/>
      <c r="B124" s="226"/>
      <c r="C124" s="227"/>
      <c r="D124" s="219" t="s">
        <v>213</v>
      </c>
      <c r="E124" s="228" t="s">
        <v>19</v>
      </c>
      <c r="F124" s="229" t="s">
        <v>237</v>
      </c>
      <c r="G124" s="227"/>
      <c r="H124" s="230">
        <v>50.399999999999999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213</v>
      </c>
      <c r="AU124" s="236" t="s">
        <v>83</v>
      </c>
      <c r="AV124" s="13" t="s">
        <v>83</v>
      </c>
      <c r="AW124" s="13" t="s">
        <v>35</v>
      </c>
      <c r="AX124" s="13" t="s">
        <v>73</v>
      </c>
      <c r="AY124" s="236" t="s">
        <v>202</v>
      </c>
    </row>
    <row r="125" s="13" customFormat="1">
      <c r="A125" s="13"/>
      <c r="B125" s="226"/>
      <c r="C125" s="227"/>
      <c r="D125" s="219" t="s">
        <v>213</v>
      </c>
      <c r="E125" s="228" t="s">
        <v>19</v>
      </c>
      <c r="F125" s="229" t="s">
        <v>238</v>
      </c>
      <c r="G125" s="227"/>
      <c r="H125" s="230">
        <v>25.199999999999999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213</v>
      </c>
      <c r="AU125" s="236" t="s">
        <v>83</v>
      </c>
      <c r="AV125" s="13" t="s">
        <v>83</v>
      </c>
      <c r="AW125" s="13" t="s">
        <v>35</v>
      </c>
      <c r="AX125" s="13" t="s">
        <v>73</v>
      </c>
      <c r="AY125" s="236" t="s">
        <v>202</v>
      </c>
    </row>
    <row r="126" s="13" customFormat="1">
      <c r="A126" s="13"/>
      <c r="B126" s="226"/>
      <c r="C126" s="227"/>
      <c r="D126" s="219" t="s">
        <v>213</v>
      </c>
      <c r="E126" s="228" t="s">
        <v>19</v>
      </c>
      <c r="F126" s="229" t="s">
        <v>239</v>
      </c>
      <c r="G126" s="227"/>
      <c r="H126" s="230">
        <v>12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213</v>
      </c>
      <c r="AU126" s="236" t="s">
        <v>83</v>
      </c>
      <c r="AV126" s="13" t="s">
        <v>83</v>
      </c>
      <c r="AW126" s="13" t="s">
        <v>35</v>
      </c>
      <c r="AX126" s="13" t="s">
        <v>73</v>
      </c>
      <c r="AY126" s="236" t="s">
        <v>202</v>
      </c>
    </row>
    <row r="127" s="15" customFormat="1">
      <c r="A127" s="15"/>
      <c r="B127" s="248"/>
      <c r="C127" s="249"/>
      <c r="D127" s="219" t="s">
        <v>213</v>
      </c>
      <c r="E127" s="250" t="s">
        <v>19</v>
      </c>
      <c r="F127" s="251" t="s">
        <v>224</v>
      </c>
      <c r="G127" s="249"/>
      <c r="H127" s="252">
        <v>178.39999999999998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8" t="s">
        <v>213</v>
      </c>
      <c r="AU127" s="258" t="s">
        <v>83</v>
      </c>
      <c r="AV127" s="15" t="s">
        <v>207</v>
      </c>
      <c r="AW127" s="15" t="s">
        <v>35</v>
      </c>
      <c r="AX127" s="15" t="s">
        <v>81</v>
      </c>
      <c r="AY127" s="258" t="s">
        <v>202</v>
      </c>
    </row>
    <row r="128" s="2" customFormat="1" ht="16.5" customHeight="1">
      <c r="A128" s="40"/>
      <c r="B128" s="41"/>
      <c r="C128" s="205" t="s">
        <v>88</v>
      </c>
      <c r="D128" s="205" t="s">
        <v>204</v>
      </c>
      <c r="E128" s="206" t="s">
        <v>240</v>
      </c>
      <c r="F128" s="207" t="s">
        <v>241</v>
      </c>
      <c r="G128" s="208" t="s">
        <v>91</v>
      </c>
      <c r="H128" s="209">
        <v>135</v>
      </c>
      <c r="I128" s="210"/>
      <c r="J128" s="211">
        <f>ROUND(I128*H128,2)</f>
        <v>0</v>
      </c>
      <c r="K128" s="212"/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207</v>
      </c>
      <c r="AT128" s="217" t="s">
        <v>204</v>
      </c>
      <c r="AU128" s="217" t="s">
        <v>83</v>
      </c>
      <c r="AY128" s="19" t="s">
        <v>202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81</v>
      </c>
      <c r="BK128" s="218">
        <f>ROUND(I128*H128,2)</f>
        <v>0</v>
      </c>
      <c r="BL128" s="19" t="s">
        <v>207</v>
      </c>
      <c r="BM128" s="217" t="s">
        <v>242</v>
      </c>
    </row>
    <row r="129" s="2" customFormat="1">
      <c r="A129" s="40"/>
      <c r="B129" s="41"/>
      <c r="C129" s="42"/>
      <c r="D129" s="219" t="s">
        <v>209</v>
      </c>
      <c r="E129" s="42"/>
      <c r="F129" s="220" t="s">
        <v>243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209</v>
      </c>
      <c r="AU129" s="19" t="s">
        <v>83</v>
      </c>
    </row>
    <row r="130" s="2" customFormat="1">
      <c r="A130" s="40"/>
      <c r="B130" s="41"/>
      <c r="C130" s="42"/>
      <c r="D130" s="224" t="s">
        <v>211</v>
      </c>
      <c r="E130" s="42"/>
      <c r="F130" s="225" t="s">
        <v>244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211</v>
      </c>
      <c r="AU130" s="19" t="s">
        <v>83</v>
      </c>
    </row>
    <row r="131" s="13" customFormat="1">
      <c r="A131" s="13"/>
      <c r="B131" s="226"/>
      <c r="C131" s="227"/>
      <c r="D131" s="219" t="s">
        <v>213</v>
      </c>
      <c r="E131" s="228" t="s">
        <v>19</v>
      </c>
      <c r="F131" s="229" t="s">
        <v>245</v>
      </c>
      <c r="G131" s="227"/>
      <c r="H131" s="230">
        <v>6.1500000000000004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213</v>
      </c>
      <c r="AU131" s="236" t="s">
        <v>83</v>
      </c>
      <c r="AV131" s="13" t="s">
        <v>83</v>
      </c>
      <c r="AW131" s="13" t="s">
        <v>35</v>
      </c>
      <c r="AX131" s="13" t="s">
        <v>73</v>
      </c>
      <c r="AY131" s="236" t="s">
        <v>202</v>
      </c>
    </row>
    <row r="132" s="13" customFormat="1">
      <c r="A132" s="13"/>
      <c r="B132" s="226"/>
      <c r="C132" s="227"/>
      <c r="D132" s="219" t="s">
        <v>213</v>
      </c>
      <c r="E132" s="228" t="s">
        <v>19</v>
      </c>
      <c r="F132" s="229" t="s">
        <v>246</v>
      </c>
      <c r="G132" s="227"/>
      <c r="H132" s="230">
        <v>5.0499999999999998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213</v>
      </c>
      <c r="AU132" s="236" t="s">
        <v>83</v>
      </c>
      <c r="AV132" s="13" t="s">
        <v>83</v>
      </c>
      <c r="AW132" s="13" t="s">
        <v>35</v>
      </c>
      <c r="AX132" s="13" t="s">
        <v>73</v>
      </c>
      <c r="AY132" s="236" t="s">
        <v>202</v>
      </c>
    </row>
    <row r="133" s="14" customFormat="1">
      <c r="A133" s="14"/>
      <c r="B133" s="237"/>
      <c r="C133" s="238"/>
      <c r="D133" s="219" t="s">
        <v>213</v>
      </c>
      <c r="E133" s="239" t="s">
        <v>19</v>
      </c>
      <c r="F133" s="240" t="s">
        <v>216</v>
      </c>
      <c r="G133" s="238"/>
      <c r="H133" s="241">
        <v>11.199999999999999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213</v>
      </c>
      <c r="AU133" s="247" t="s">
        <v>83</v>
      </c>
      <c r="AV133" s="14" t="s">
        <v>88</v>
      </c>
      <c r="AW133" s="14" t="s">
        <v>35</v>
      </c>
      <c r="AX133" s="14" t="s">
        <v>73</v>
      </c>
      <c r="AY133" s="247" t="s">
        <v>202</v>
      </c>
    </row>
    <row r="134" s="13" customFormat="1">
      <c r="A134" s="13"/>
      <c r="B134" s="226"/>
      <c r="C134" s="227"/>
      <c r="D134" s="219" t="s">
        <v>213</v>
      </c>
      <c r="E134" s="228" t="s">
        <v>19</v>
      </c>
      <c r="F134" s="229" t="s">
        <v>247</v>
      </c>
      <c r="G134" s="227"/>
      <c r="H134" s="230">
        <v>27.75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213</v>
      </c>
      <c r="AU134" s="236" t="s">
        <v>83</v>
      </c>
      <c r="AV134" s="13" t="s">
        <v>83</v>
      </c>
      <c r="AW134" s="13" t="s">
        <v>35</v>
      </c>
      <c r="AX134" s="13" t="s">
        <v>73</v>
      </c>
      <c r="AY134" s="236" t="s">
        <v>202</v>
      </c>
    </row>
    <row r="135" s="13" customFormat="1">
      <c r="A135" s="13"/>
      <c r="B135" s="226"/>
      <c r="C135" s="227"/>
      <c r="D135" s="219" t="s">
        <v>213</v>
      </c>
      <c r="E135" s="228" t="s">
        <v>19</v>
      </c>
      <c r="F135" s="229" t="s">
        <v>218</v>
      </c>
      <c r="G135" s="227"/>
      <c r="H135" s="230">
        <v>20.199999999999999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213</v>
      </c>
      <c r="AU135" s="236" t="s">
        <v>83</v>
      </c>
      <c r="AV135" s="13" t="s">
        <v>83</v>
      </c>
      <c r="AW135" s="13" t="s">
        <v>35</v>
      </c>
      <c r="AX135" s="13" t="s">
        <v>73</v>
      </c>
      <c r="AY135" s="236" t="s">
        <v>202</v>
      </c>
    </row>
    <row r="136" s="13" customFormat="1">
      <c r="A136" s="13"/>
      <c r="B136" s="226"/>
      <c r="C136" s="227"/>
      <c r="D136" s="219" t="s">
        <v>213</v>
      </c>
      <c r="E136" s="228" t="s">
        <v>19</v>
      </c>
      <c r="F136" s="229" t="s">
        <v>248</v>
      </c>
      <c r="G136" s="227"/>
      <c r="H136" s="230">
        <v>7.0999999999999996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213</v>
      </c>
      <c r="AU136" s="236" t="s">
        <v>83</v>
      </c>
      <c r="AV136" s="13" t="s">
        <v>83</v>
      </c>
      <c r="AW136" s="13" t="s">
        <v>35</v>
      </c>
      <c r="AX136" s="13" t="s">
        <v>73</v>
      </c>
      <c r="AY136" s="236" t="s">
        <v>202</v>
      </c>
    </row>
    <row r="137" s="13" customFormat="1">
      <c r="A137" s="13"/>
      <c r="B137" s="226"/>
      <c r="C137" s="227"/>
      <c r="D137" s="219" t="s">
        <v>213</v>
      </c>
      <c r="E137" s="228" t="s">
        <v>19</v>
      </c>
      <c r="F137" s="229" t="s">
        <v>249</v>
      </c>
      <c r="G137" s="227"/>
      <c r="H137" s="230">
        <v>1.8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213</v>
      </c>
      <c r="AU137" s="236" t="s">
        <v>83</v>
      </c>
      <c r="AV137" s="13" t="s">
        <v>83</v>
      </c>
      <c r="AW137" s="13" t="s">
        <v>35</v>
      </c>
      <c r="AX137" s="13" t="s">
        <v>73</v>
      </c>
      <c r="AY137" s="236" t="s">
        <v>202</v>
      </c>
    </row>
    <row r="138" s="13" customFormat="1">
      <c r="A138" s="13"/>
      <c r="B138" s="226"/>
      <c r="C138" s="227"/>
      <c r="D138" s="219" t="s">
        <v>213</v>
      </c>
      <c r="E138" s="228" t="s">
        <v>19</v>
      </c>
      <c r="F138" s="229" t="s">
        <v>250</v>
      </c>
      <c r="G138" s="227"/>
      <c r="H138" s="230">
        <v>39.649999999999999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213</v>
      </c>
      <c r="AU138" s="236" t="s">
        <v>83</v>
      </c>
      <c r="AV138" s="13" t="s">
        <v>83</v>
      </c>
      <c r="AW138" s="13" t="s">
        <v>35</v>
      </c>
      <c r="AX138" s="13" t="s">
        <v>73</v>
      </c>
      <c r="AY138" s="236" t="s">
        <v>202</v>
      </c>
    </row>
    <row r="139" s="13" customFormat="1">
      <c r="A139" s="13"/>
      <c r="B139" s="226"/>
      <c r="C139" s="227"/>
      <c r="D139" s="219" t="s">
        <v>213</v>
      </c>
      <c r="E139" s="228" t="s">
        <v>19</v>
      </c>
      <c r="F139" s="229" t="s">
        <v>222</v>
      </c>
      <c r="G139" s="227"/>
      <c r="H139" s="230">
        <v>20.199999999999999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213</v>
      </c>
      <c r="AU139" s="236" t="s">
        <v>83</v>
      </c>
      <c r="AV139" s="13" t="s">
        <v>83</v>
      </c>
      <c r="AW139" s="13" t="s">
        <v>35</v>
      </c>
      <c r="AX139" s="13" t="s">
        <v>73</v>
      </c>
      <c r="AY139" s="236" t="s">
        <v>202</v>
      </c>
    </row>
    <row r="140" s="13" customFormat="1">
      <c r="A140" s="13"/>
      <c r="B140" s="226"/>
      <c r="C140" s="227"/>
      <c r="D140" s="219" t="s">
        <v>213</v>
      </c>
      <c r="E140" s="228" t="s">
        <v>19</v>
      </c>
      <c r="F140" s="229" t="s">
        <v>251</v>
      </c>
      <c r="G140" s="227"/>
      <c r="H140" s="230">
        <v>7.0999999999999996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213</v>
      </c>
      <c r="AU140" s="236" t="s">
        <v>83</v>
      </c>
      <c r="AV140" s="13" t="s">
        <v>83</v>
      </c>
      <c r="AW140" s="13" t="s">
        <v>35</v>
      </c>
      <c r="AX140" s="13" t="s">
        <v>73</v>
      </c>
      <c r="AY140" s="236" t="s">
        <v>202</v>
      </c>
    </row>
    <row r="141" s="15" customFormat="1">
      <c r="A141" s="15"/>
      <c r="B141" s="248"/>
      <c r="C141" s="249"/>
      <c r="D141" s="219" t="s">
        <v>213</v>
      </c>
      <c r="E141" s="250" t="s">
        <v>19</v>
      </c>
      <c r="F141" s="251" t="s">
        <v>224</v>
      </c>
      <c r="G141" s="249"/>
      <c r="H141" s="252">
        <v>135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8" t="s">
        <v>213</v>
      </c>
      <c r="AU141" s="258" t="s">
        <v>83</v>
      </c>
      <c r="AV141" s="15" t="s">
        <v>207</v>
      </c>
      <c r="AW141" s="15" t="s">
        <v>35</v>
      </c>
      <c r="AX141" s="15" t="s">
        <v>81</v>
      </c>
      <c r="AY141" s="258" t="s">
        <v>202</v>
      </c>
    </row>
    <row r="142" s="2" customFormat="1" ht="16.5" customHeight="1">
      <c r="A142" s="40"/>
      <c r="B142" s="41"/>
      <c r="C142" s="259" t="s">
        <v>207</v>
      </c>
      <c r="D142" s="259" t="s">
        <v>252</v>
      </c>
      <c r="E142" s="260" t="s">
        <v>253</v>
      </c>
      <c r="F142" s="261" t="s">
        <v>254</v>
      </c>
      <c r="G142" s="262" t="s">
        <v>91</v>
      </c>
      <c r="H142" s="263">
        <v>141.75</v>
      </c>
      <c r="I142" s="264"/>
      <c r="J142" s="265">
        <f>ROUND(I142*H142,2)</f>
        <v>0</v>
      </c>
      <c r="K142" s="266"/>
      <c r="L142" s="267"/>
      <c r="M142" s="268" t="s">
        <v>19</v>
      </c>
      <c r="N142" s="269" t="s">
        <v>44</v>
      </c>
      <c r="O142" s="86"/>
      <c r="P142" s="215">
        <f>O142*H142</f>
        <v>0</v>
      </c>
      <c r="Q142" s="215">
        <v>4.0000000000000003E-05</v>
      </c>
      <c r="R142" s="215">
        <f>Q142*H142</f>
        <v>0.0056700000000000006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255</v>
      </c>
      <c r="AT142" s="217" t="s">
        <v>252</v>
      </c>
      <c r="AU142" s="217" t="s">
        <v>83</v>
      </c>
      <c r="AY142" s="19" t="s">
        <v>202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81</v>
      </c>
      <c r="BK142" s="218">
        <f>ROUND(I142*H142,2)</f>
        <v>0</v>
      </c>
      <c r="BL142" s="19" t="s">
        <v>207</v>
      </c>
      <c r="BM142" s="217" t="s">
        <v>256</v>
      </c>
    </row>
    <row r="143" s="2" customFormat="1">
      <c r="A143" s="40"/>
      <c r="B143" s="41"/>
      <c r="C143" s="42"/>
      <c r="D143" s="219" t="s">
        <v>209</v>
      </c>
      <c r="E143" s="42"/>
      <c r="F143" s="220" t="s">
        <v>254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209</v>
      </c>
      <c r="AU143" s="19" t="s">
        <v>83</v>
      </c>
    </row>
    <row r="144" s="13" customFormat="1">
      <c r="A144" s="13"/>
      <c r="B144" s="226"/>
      <c r="C144" s="227"/>
      <c r="D144" s="219" t="s">
        <v>213</v>
      </c>
      <c r="E144" s="227"/>
      <c r="F144" s="229" t="s">
        <v>257</v>
      </c>
      <c r="G144" s="227"/>
      <c r="H144" s="230">
        <v>141.75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213</v>
      </c>
      <c r="AU144" s="236" t="s">
        <v>83</v>
      </c>
      <c r="AV144" s="13" t="s">
        <v>83</v>
      </c>
      <c r="AW144" s="13" t="s">
        <v>4</v>
      </c>
      <c r="AX144" s="13" t="s">
        <v>81</v>
      </c>
      <c r="AY144" s="236" t="s">
        <v>202</v>
      </c>
    </row>
    <row r="145" s="2" customFormat="1" ht="24.15" customHeight="1">
      <c r="A145" s="40"/>
      <c r="B145" s="41"/>
      <c r="C145" s="205" t="s">
        <v>258</v>
      </c>
      <c r="D145" s="205" t="s">
        <v>204</v>
      </c>
      <c r="E145" s="206" t="s">
        <v>259</v>
      </c>
      <c r="F145" s="207" t="s">
        <v>260</v>
      </c>
      <c r="G145" s="208" t="s">
        <v>91</v>
      </c>
      <c r="H145" s="209">
        <v>12.15</v>
      </c>
      <c r="I145" s="210"/>
      <c r="J145" s="211">
        <f>ROUND(I145*H145,2)</f>
        <v>0</v>
      </c>
      <c r="K145" s="212"/>
      <c r="L145" s="46"/>
      <c r="M145" s="213" t="s">
        <v>19</v>
      </c>
      <c r="N145" s="214" t="s">
        <v>44</v>
      </c>
      <c r="O145" s="86"/>
      <c r="P145" s="215">
        <f>O145*H145</f>
        <v>0</v>
      </c>
      <c r="Q145" s="215">
        <v>0.0017600000000000001</v>
      </c>
      <c r="R145" s="215">
        <f>Q145*H145</f>
        <v>0.021384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207</v>
      </c>
      <c r="AT145" s="217" t="s">
        <v>204</v>
      </c>
      <c r="AU145" s="217" t="s">
        <v>83</v>
      </c>
      <c r="AY145" s="19" t="s">
        <v>202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81</v>
      </c>
      <c r="BK145" s="218">
        <f>ROUND(I145*H145,2)</f>
        <v>0</v>
      </c>
      <c r="BL145" s="19" t="s">
        <v>207</v>
      </c>
      <c r="BM145" s="217" t="s">
        <v>261</v>
      </c>
    </row>
    <row r="146" s="2" customFormat="1">
      <c r="A146" s="40"/>
      <c r="B146" s="41"/>
      <c r="C146" s="42"/>
      <c r="D146" s="219" t="s">
        <v>209</v>
      </c>
      <c r="E146" s="42"/>
      <c r="F146" s="220" t="s">
        <v>262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209</v>
      </c>
      <c r="AU146" s="19" t="s">
        <v>83</v>
      </c>
    </row>
    <row r="147" s="2" customFormat="1">
      <c r="A147" s="40"/>
      <c r="B147" s="41"/>
      <c r="C147" s="42"/>
      <c r="D147" s="224" t="s">
        <v>211</v>
      </c>
      <c r="E147" s="42"/>
      <c r="F147" s="225" t="s">
        <v>263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211</v>
      </c>
      <c r="AU147" s="19" t="s">
        <v>83</v>
      </c>
    </row>
    <row r="148" s="16" customFormat="1">
      <c r="A148" s="16"/>
      <c r="B148" s="270"/>
      <c r="C148" s="271"/>
      <c r="D148" s="219" t="s">
        <v>213</v>
      </c>
      <c r="E148" s="272" t="s">
        <v>19</v>
      </c>
      <c r="F148" s="273" t="s">
        <v>264</v>
      </c>
      <c r="G148" s="271"/>
      <c r="H148" s="272" t="s">
        <v>19</v>
      </c>
      <c r="I148" s="274"/>
      <c r="J148" s="271"/>
      <c r="K148" s="271"/>
      <c r="L148" s="275"/>
      <c r="M148" s="276"/>
      <c r="N148" s="277"/>
      <c r="O148" s="277"/>
      <c r="P148" s="277"/>
      <c r="Q148" s="277"/>
      <c r="R148" s="277"/>
      <c r="S148" s="277"/>
      <c r="T148" s="278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79" t="s">
        <v>213</v>
      </c>
      <c r="AU148" s="279" t="s">
        <v>83</v>
      </c>
      <c r="AV148" s="16" t="s">
        <v>81</v>
      </c>
      <c r="AW148" s="16" t="s">
        <v>35</v>
      </c>
      <c r="AX148" s="16" t="s">
        <v>73</v>
      </c>
      <c r="AY148" s="279" t="s">
        <v>202</v>
      </c>
    </row>
    <row r="149" s="13" customFormat="1">
      <c r="A149" s="13"/>
      <c r="B149" s="226"/>
      <c r="C149" s="227"/>
      <c r="D149" s="219" t="s">
        <v>213</v>
      </c>
      <c r="E149" s="228" t="s">
        <v>19</v>
      </c>
      <c r="F149" s="229" t="s">
        <v>265</v>
      </c>
      <c r="G149" s="227"/>
      <c r="H149" s="230">
        <v>1.45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213</v>
      </c>
      <c r="AU149" s="236" t="s">
        <v>83</v>
      </c>
      <c r="AV149" s="13" t="s">
        <v>83</v>
      </c>
      <c r="AW149" s="13" t="s">
        <v>35</v>
      </c>
      <c r="AX149" s="13" t="s">
        <v>73</v>
      </c>
      <c r="AY149" s="236" t="s">
        <v>202</v>
      </c>
    </row>
    <row r="150" s="14" customFormat="1">
      <c r="A150" s="14"/>
      <c r="B150" s="237"/>
      <c r="C150" s="238"/>
      <c r="D150" s="219" t="s">
        <v>213</v>
      </c>
      <c r="E150" s="239" t="s">
        <v>19</v>
      </c>
      <c r="F150" s="240" t="s">
        <v>216</v>
      </c>
      <c r="G150" s="238"/>
      <c r="H150" s="241">
        <v>1.45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213</v>
      </c>
      <c r="AU150" s="247" t="s">
        <v>83</v>
      </c>
      <c r="AV150" s="14" t="s">
        <v>88</v>
      </c>
      <c r="AW150" s="14" t="s">
        <v>35</v>
      </c>
      <c r="AX150" s="14" t="s">
        <v>73</v>
      </c>
      <c r="AY150" s="247" t="s">
        <v>202</v>
      </c>
    </row>
    <row r="151" s="13" customFormat="1">
      <c r="A151" s="13"/>
      <c r="B151" s="226"/>
      <c r="C151" s="227"/>
      <c r="D151" s="219" t="s">
        <v>213</v>
      </c>
      <c r="E151" s="228" t="s">
        <v>19</v>
      </c>
      <c r="F151" s="229" t="s">
        <v>266</v>
      </c>
      <c r="G151" s="227"/>
      <c r="H151" s="230">
        <v>5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213</v>
      </c>
      <c r="AU151" s="236" t="s">
        <v>83</v>
      </c>
      <c r="AV151" s="13" t="s">
        <v>83</v>
      </c>
      <c r="AW151" s="13" t="s">
        <v>35</v>
      </c>
      <c r="AX151" s="13" t="s">
        <v>73</v>
      </c>
      <c r="AY151" s="236" t="s">
        <v>202</v>
      </c>
    </row>
    <row r="152" s="13" customFormat="1">
      <c r="A152" s="13"/>
      <c r="B152" s="226"/>
      <c r="C152" s="227"/>
      <c r="D152" s="219" t="s">
        <v>213</v>
      </c>
      <c r="E152" s="228" t="s">
        <v>19</v>
      </c>
      <c r="F152" s="229" t="s">
        <v>267</v>
      </c>
      <c r="G152" s="227"/>
      <c r="H152" s="230">
        <v>0.69999999999999996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213</v>
      </c>
      <c r="AU152" s="236" t="s">
        <v>83</v>
      </c>
      <c r="AV152" s="13" t="s">
        <v>83</v>
      </c>
      <c r="AW152" s="13" t="s">
        <v>35</v>
      </c>
      <c r="AX152" s="13" t="s">
        <v>73</v>
      </c>
      <c r="AY152" s="236" t="s">
        <v>202</v>
      </c>
    </row>
    <row r="153" s="13" customFormat="1">
      <c r="A153" s="13"/>
      <c r="B153" s="226"/>
      <c r="C153" s="227"/>
      <c r="D153" s="219" t="s">
        <v>213</v>
      </c>
      <c r="E153" s="228" t="s">
        <v>19</v>
      </c>
      <c r="F153" s="229" t="s">
        <v>268</v>
      </c>
      <c r="G153" s="227"/>
      <c r="H153" s="230">
        <v>5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213</v>
      </c>
      <c r="AU153" s="236" t="s">
        <v>83</v>
      </c>
      <c r="AV153" s="13" t="s">
        <v>83</v>
      </c>
      <c r="AW153" s="13" t="s">
        <v>35</v>
      </c>
      <c r="AX153" s="13" t="s">
        <v>73</v>
      </c>
      <c r="AY153" s="236" t="s">
        <v>202</v>
      </c>
    </row>
    <row r="154" s="15" customFormat="1">
      <c r="A154" s="15"/>
      <c r="B154" s="248"/>
      <c r="C154" s="249"/>
      <c r="D154" s="219" t="s">
        <v>213</v>
      </c>
      <c r="E154" s="250" t="s">
        <v>19</v>
      </c>
      <c r="F154" s="251" t="s">
        <v>224</v>
      </c>
      <c r="G154" s="249"/>
      <c r="H154" s="252">
        <v>12.15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8" t="s">
        <v>213</v>
      </c>
      <c r="AU154" s="258" t="s">
        <v>83</v>
      </c>
      <c r="AV154" s="15" t="s">
        <v>207</v>
      </c>
      <c r="AW154" s="15" t="s">
        <v>35</v>
      </c>
      <c r="AX154" s="15" t="s">
        <v>81</v>
      </c>
      <c r="AY154" s="258" t="s">
        <v>202</v>
      </c>
    </row>
    <row r="155" s="2" customFormat="1" ht="16.5" customHeight="1">
      <c r="A155" s="40"/>
      <c r="B155" s="41"/>
      <c r="C155" s="259" t="s">
        <v>114</v>
      </c>
      <c r="D155" s="259" t="s">
        <v>252</v>
      </c>
      <c r="E155" s="260" t="s">
        <v>269</v>
      </c>
      <c r="F155" s="261" t="s">
        <v>270</v>
      </c>
      <c r="G155" s="262" t="s">
        <v>86</v>
      </c>
      <c r="H155" s="263">
        <v>2.673</v>
      </c>
      <c r="I155" s="264"/>
      <c r="J155" s="265">
        <f>ROUND(I155*H155,2)</f>
        <v>0</v>
      </c>
      <c r="K155" s="266"/>
      <c r="L155" s="267"/>
      <c r="M155" s="268" t="s">
        <v>19</v>
      </c>
      <c r="N155" s="269" t="s">
        <v>44</v>
      </c>
      <c r="O155" s="86"/>
      <c r="P155" s="215">
        <f>O155*H155</f>
        <v>0</v>
      </c>
      <c r="Q155" s="215">
        <v>0.0016999999999999999</v>
      </c>
      <c r="R155" s="215">
        <f>Q155*H155</f>
        <v>0.0045440999999999997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255</v>
      </c>
      <c r="AT155" s="217" t="s">
        <v>252</v>
      </c>
      <c r="AU155" s="217" t="s">
        <v>83</v>
      </c>
      <c r="AY155" s="19" t="s">
        <v>202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81</v>
      </c>
      <c r="BK155" s="218">
        <f>ROUND(I155*H155,2)</f>
        <v>0</v>
      </c>
      <c r="BL155" s="19" t="s">
        <v>207</v>
      </c>
      <c r="BM155" s="217" t="s">
        <v>271</v>
      </c>
    </row>
    <row r="156" s="2" customFormat="1">
      <c r="A156" s="40"/>
      <c r="B156" s="41"/>
      <c r="C156" s="42"/>
      <c r="D156" s="219" t="s">
        <v>209</v>
      </c>
      <c r="E156" s="42"/>
      <c r="F156" s="220" t="s">
        <v>270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209</v>
      </c>
      <c r="AU156" s="19" t="s">
        <v>83</v>
      </c>
    </row>
    <row r="157" s="13" customFormat="1">
      <c r="A157" s="13"/>
      <c r="B157" s="226"/>
      <c r="C157" s="227"/>
      <c r="D157" s="219" t="s">
        <v>213</v>
      </c>
      <c r="E157" s="227"/>
      <c r="F157" s="229" t="s">
        <v>272</v>
      </c>
      <c r="G157" s="227"/>
      <c r="H157" s="230">
        <v>2.673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213</v>
      </c>
      <c r="AU157" s="236" t="s">
        <v>83</v>
      </c>
      <c r="AV157" s="13" t="s">
        <v>83</v>
      </c>
      <c r="AW157" s="13" t="s">
        <v>4</v>
      </c>
      <c r="AX157" s="13" t="s">
        <v>81</v>
      </c>
      <c r="AY157" s="236" t="s">
        <v>202</v>
      </c>
    </row>
    <row r="158" s="2" customFormat="1" ht="24.15" customHeight="1">
      <c r="A158" s="40"/>
      <c r="B158" s="41"/>
      <c r="C158" s="205" t="s">
        <v>273</v>
      </c>
      <c r="D158" s="205" t="s">
        <v>204</v>
      </c>
      <c r="E158" s="206" t="s">
        <v>274</v>
      </c>
      <c r="F158" s="207" t="s">
        <v>275</v>
      </c>
      <c r="G158" s="208" t="s">
        <v>91</v>
      </c>
      <c r="H158" s="209">
        <v>21.949999999999999</v>
      </c>
      <c r="I158" s="210"/>
      <c r="J158" s="211">
        <f>ROUND(I158*H158,2)</f>
        <v>0</v>
      </c>
      <c r="K158" s="212"/>
      <c r="L158" s="46"/>
      <c r="M158" s="213" t="s">
        <v>19</v>
      </c>
      <c r="N158" s="214" t="s">
        <v>44</v>
      </c>
      <c r="O158" s="86"/>
      <c r="P158" s="215">
        <f>O158*H158</f>
        <v>0</v>
      </c>
      <c r="Q158" s="215">
        <v>0.0033899999999999998</v>
      </c>
      <c r="R158" s="215">
        <f>Q158*H158</f>
        <v>0.074410499999999991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207</v>
      </c>
      <c r="AT158" s="217" t="s">
        <v>204</v>
      </c>
      <c r="AU158" s="217" t="s">
        <v>83</v>
      </c>
      <c r="AY158" s="19" t="s">
        <v>202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81</v>
      </c>
      <c r="BK158" s="218">
        <f>ROUND(I158*H158,2)</f>
        <v>0</v>
      </c>
      <c r="BL158" s="19" t="s">
        <v>207</v>
      </c>
      <c r="BM158" s="217" t="s">
        <v>276</v>
      </c>
    </row>
    <row r="159" s="2" customFormat="1">
      <c r="A159" s="40"/>
      <c r="B159" s="41"/>
      <c r="C159" s="42"/>
      <c r="D159" s="219" t="s">
        <v>209</v>
      </c>
      <c r="E159" s="42"/>
      <c r="F159" s="220" t="s">
        <v>277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209</v>
      </c>
      <c r="AU159" s="19" t="s">
        <v>83</v>
      </c>
    </row>
    <row r="160" s="2" customFormat="1">
      <c r="A160" s="40"/>
      <c r="B160" s="41"/>
      <c r="C160" s="42"/>
      <c r="D160" s="224" t="s">
        <v>211</v>
      </c>
      <c r="E160" s="42"/>
      <c r="F160" s="225" t="s">
        <v>278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211</v>
      </c>
      <c r="AU160" s="19" t="s">
        <v>83</v>
      </c>
    </row>
    <row r="161" s="16" customFormat="1">
      <c r="A161" s="16"/>
      <c r="B161" s="270"/>
      <c r="C161" s="271"/>
      <c r="D161" s="219" t="s">
        <v>213</v>
      </c>
      <c r="E161" s="272" t="s">
        <v>19</v>
      </c>
      <c r="F161" s="273" t="s">
        <v>264</v>
      </c>
      <c r="G161" s="271"/>
      <c r="H161" s="272" t="s">
        <v>19</v>
      </c>
      <c r="I161" s="274"/>
      <c r="J161" s="271"/>
      <c r="K161" s="271"/>
      <c r="L161" s="275"/>
      <c r="M161" s="276"/>
      <c r="N161" s="277"/>
      <c r="O161" s="277"/>
      <c r="P161" s="277"/>
      <c r="Q161" s="277"/>
      <c r="R161" s="277"/>
      <c r="S161" s="277"/>
      <c r="T161" s="278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9" t="s">
        <v>213</v>
      </c>
      <c r="AU161" s="279" t="s">
        <v>83</v>
      </c>
      <c r="AV161" s="16" t="s">
        <v>81</v>
      </c>
      <c r="AW161" s="16" t="s">
        <v>35</v>
      </c>
      <c r="AX161" s="16" t="s">
        <v>73</v>
      </c>
      <c r="AY161" s="279" t="s">
        <v>202</v>
      </c>
    </row>
    <row r="162" s="13" customFormat="1">
      <c r="A162" s="13"/>
      <c r="B162" s="226"/>
      <c r="C162" s="227"/>
      <c r="D162" s="219" t="s">
        <v>213</v>
      </c>
      <c r="E162" s="228" t="s">
        <v>19</v>
      </c>
      <c r="F162" s="229" t="s">
        <v>279</v>
      </c>
      <c r="G162" s="227"/>
      <c r="H162" s="230">
        <v>1.25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213</v>
      </c>
      <c r="AU162" s="236" t="s">
        <v>83</v>
      </c>
      <c r="AV162" s="13" t="s">
        <v>83</v>
      </c>
      <c r="AW162" s="13" t="s">
        <v>35</v>
      </c>
      <c r="AX162" s="13" t="s">
        <v>73</v>
      </c>
      <c r="AY162" s="236" t="s">
        <v>202</v>
      </c>
    </row>
    <row r="163" s="14" customFormat="1">
      <c r="A163" s="14"/>
      <c r="B163" s="237"/>
      <c r="C163" s="238"/>
      <c r="D163" s="219" t="s">
        <v>213</v>
      </c>
      <c r="E163" s="239" t="s">
        <v>19</v>
      </c>
      <c r="F163" s="240" t="s">
        <v>216</v>
      </c>
      <c r="G163" s="238"/>
      <c r="H163" s="241">
        <v>1.25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213</v>
      </c>
      <c r="AU163" s="247" t="s">
        <v>83</v>
      </c>
      <c r="AV163" s="14" t="s">
        <v>88</v>
      </c>
      <c r="AW163" s="14" t="s">
        <v>35</v>
      </c>
      <c r="AX163" s="14" t="s">
        <v>73</v>
      </c>
      <c r="AY163" s="247" t="s">
        <v>202</v>
      </c>
    </row>
    <row r="164" s="13" customFormat="1">
      <c r="A164" s="13"/>
      <c r="B164" s="226"/>
      <c r="C164" s="227"/>
      <c r="D164" s="219" t="s">
        <v>213</v>
      </c>
      <c r="E164" s="228" t="s">
        <v>19</v>
      </c>
      <c r="F164" s="229" t="s">
        <v>280</v>
      </c>
      <c r="G164" s="227"/>
      <c r="H164" s="230">
        <v>1.25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213</v>
      </c>
      <c r="AU164" s="236" t="s">
        <v>83</v>
      </c>
      <c r="AV164" s="13" t="s">
        <v>83</v>
      </c>
      <c r="AW164" s="13" t="s">
        <v>35</v>
      </c>
      <c r="AX164" s="13" t="s">
        <v>73</v>
      </c>
      <c r="AY164" s="236" t="s">
        <v>202</v>
      </c>
    </row>
    <row r="165" s="13" customFormat="1">
      <c r="A165" s="13"/>
      <c r="B165" s="226"/>
      <c r="C165" s="227"/>
      <c r="D165" s="219" t="s">
        <v>213</v>
      </c>
      <c r="E165" s="228" t="s">
        <v>19</v>
      </c>
      <c r="F165" s="229" t="s">
        <v>281</v>
      </c>
      <c r="G165" s="227"/>
      <c r="H165" s="230">
        <v>5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213</v>
      </c>
      <c r="AU165" s="236" t="s">
        <v>83</v>
      </c>
      <c r="AV165" s="13" t="s">
        <v>83</v>
      </c>
      <c r="AW165" s="13" t="s">
        <v>35</v>
      </c>
      <c r="AX165" s="13" t="s">
        <v>73</v>
      </c>
      <c r="AY165" s="236" t="s">
        <v>202</v>
      </c>
    </row>
    <row r="166" s="13" customFormat="1">
      <c r="A166" s="13"/>
      <c r="B166" s="226"/>
      <c r="C166" s="227"/>
      <c r="D166" s="219" t="s">
        <v>213</v>
      </c>
      <c r="E166" s="228" t="s">
        <v>19</v>
      </c>
      <c r="F166" s="229" t="s">
        <v>282</v>
      </c>
      <c r="G166" s="227"/>
      <c r="H166" s="230">
        <v>2.5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213</v>
      </c>
      <c r="AU166" s="236" t="s">
        <v>83</v>
      </c>
      <c r="AV166" s="13" t="s">
        <v>83</v>
      </c>
      <c r="AW166" s="13" t="s">
        <v>35</v>
      </c>
      <c r="AX166" s="13" t="s">
        <v>73</v>
      </c>
      <c r="AY166" s="236" t="s">
        <v>202</v>
      </c>
    </row>
    <row r="167" s="13" customFormat="1">
      <c r="A167" s="13"/>
      <c r="B167" s="226"/>
      <c r="C167" s="227"/>
      <c r="D167" s="219" t="s">
        <v>213</v>
      </c>
      <c r="E167" s="228" t="s">
        <v>19</v>
      </c>
      <c r="F167" s="229" t="s">
        <v>283</v>
      </c>
      <c r="G167" s="227"/>
      <c r="H167" s="230">
        <v>0.69999999999999996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213</v>
      </c>
      <c r="AU167" s="236" t="s">
        <v>83</v>
      </c>
      <c r="AV167" s="13" t="s">
        <v>83</v>
      </c>
      <c r="AW167" s="13" t="s">
        <v>35</v>
      </c>
      <c r="AX167" s="13" t="s">
        <v>73</v>
      </c>
      <c r="AY167" s="236" t="s">
        <v>202</v>
      </c>
    </row>
    <row r="168" s="13" customFormat="1">
      <c r="A168" s="13"/>
      <c r="B168" s="226"/>
      <c r="C168" s="227"/>
      <c r="D168" s="219" t="s">
        <v>213</v>
      </c>
      <c r="E168" s="228" t="s">
        <v>19</v>
      </c>
      <c r="F168" s="229" t="s">
        <v>284</v>
      </c>
      <c r="G168" s="227"/>
      <c r="H168" s="230">
        <v>3.75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213</v>
      </c>
      <c r="AU168" s="236" t="s">
        <v>83</v>
      </c>
      <c r="AV168" s="13" t="s">
        <v>83</v>
      </c>
      <c r="AW168" s="13" t="s">
        <v>35</v>
      </c>
      <c r="AX168" s="13" t="s">
        <v>73</v>
      </c>
      <c r="AY168" s="236" t="s">
        <v>202</v>
      </c>
    </row>
    <row r="169" s="13" customFormat="1">
      <c r="A169" s="13"/>
      <c r="B169" s="226"/>
      <c r="C169" s="227"/>
      <c r="D169" s="219" t="s">
        <v>213</v>
      </c>
      <c r="E169" s="228" t="s">
        <v>19</v>
      </c>
      <c r="F169" s="229" t="s">
        <v>285</v>
      </c>
      <c r="G169" s="227"/>
      <c r="H169" s="230">
        <v>5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213</v>
      </c>
      <c r="AU169" s="236" t="s">
        <v>83</v>
      </c>
      <c r="AV169" s="13" t="s">
        <v>83</v>
      </c>
      <c r="AW169" s="13" t="s">
        <v>35</v>
      </c>
      <c r="AX169" s="13" t="s">
        <v>73</v>
      </c>
      <c r="AY169" s="236" t="s">
        <v>202</v>
      </c>
    </row>
    <row r="170" s="13" customFormat="1">
      <c r="A170" s="13"/>
      <c r="B170" s="226"/>
      <c r="C170" s="227"/>
      <c r="D170" s="219" t="s">
        <v>213</v>
      </c>
      <c r="E170" s="228" t="s">
        <v>19</v>
      </c>
      <c r="F170" s="229" t="s">
        <v>286</v>
      </c>
      <c r="G170" s="227"/>
      <c r="H170" s="230">
        <v>2.5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213</v>
      </c>
      <c r="AU170" s="236" t="s">
        <v>83</v>
      </c>
      <c r="AV170" s="13" t="s">
        <v>83</v>
      </c>
      <c r="AW170" s="13" t="s">
        <v>35</v>
      </c>
      <c r="AX170" s="13" t="s">
        <v>73</v>
      </c>
      <c r="AY170" s="236" t="s">
        <v>202</v>
      </c>
    </row>
    <row r="171" s="15" customFormat="1">
      <c r="A171" s="15"/>
      <c r="B171" s="248"/>
      <c r="C171" s="249"/>
      <c r="D171" s="219" t="s">
        <v>213</v>
      </c>
      <c r="E171" s="250" t="s">
        <v>19</v>
      </c>
      <c r="F171" s="251" t="s">
        <v>224</v>
      </c>
      <c r="G171" s="249"/>
      <c r="H171" s="252">
        <v>21.949999999999999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8" t="s">
        <v>213</v>
      </c>
      <c r="AU171" s="258" t="s">
        <v>83</v>
      </c>
      <c r="AV171" s="15" t="s">
        <v>207</v>
      </c>
      <c r="AW171" s="15" t="s">
        <v>35</v>
      </c>
      <c r="AX171" s="15" t="s">
        <v>81</v>
      </c>
      <c r="AY171" s="258" t="s">
        <v>202</v>
      </c>
    </row>
    <row r="172" s="2" customFormat="1" ht="16.5" customHeight="1">
      <c r="A172" s="40"/>
      <c r="B172" s="41"/>
      <c r="C172" s="259" t="s">
        <v>255</v>
      </c>
      <c r="D172" s="259" t="s">
        <v>252</v>
      </c>
      <c r="E172" s="260" t="s">
        <v>269</v>
      </c>
      <c r="F172" s="261" t="s">
        <v>270</v>
      </c>
      <c r="G172" s="262" t="s">
        <v>86</v>
      </c>
      <c r="H172" s="263">
        <v>9.6579999999999995</v>
      </c>
      <c r="I172" s="264"/>
      <c r="J172" s="265">
        <f>ROUND(I172*H172,2)</f>
        <v>0</v>
      </c>
      <c r="K172" s="266"/>
      <c r="L172" s="267"/>
      <c r="M172" s="268" t="s">
        <v>19</v>
      </c>
      <c r="N172" s="269" t="s">
        <v>44</v>
      </c>
      <c r="O172" s="86"/>
      <c r="P172" s="215">
        <f>O172*H172</f>
        <v>0</v>
      </c>
      <c r="Q172" s="215">
        <v>0.0016999999999999999</v>
      </c>
      <c r="R172" s="215">
        <f>Q172*H172</f>
        <v>0.016418599999999998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255</v>
      </c>
      <c r="AT172" s="217" t="s">
        <v>252</v>
      </c>
      <c r="AU172" s="217" t="s">
        <v>83</v>
      </c>
      <c r="AY172" s="19" t="s">
        <v>202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81</v>
      </c>
      <c r="BK172" s="218">
        <f>ROUND(I172*H172,2)</f>
        <v>0</v>
      </c>
      <c r="BL172" s="19" t="s">
        <v>207</v>
      </c>
      <c r="BM172" s="217" t="s">
        <v>287</v>
      </c>
    </row>
    <row r="173" s="2" customFormat="1">
      <c r="A173" s="40"/>
      <c r="B173" s="41"/>
      <c r="C173" s="42"/>
      <c r="D173" s="219" t="s">
        <v>209</v>
      </c>
      <c r="E173" s="42"/>
      <c r="F173" s="220" t="s">
        <v>270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209</v>
      </c>
      <c r="AU173" s="19" t="s">
        <v>83</v>
      </c>
    </row>
    <row r="174" s="13" customFormat="1">
      <c r="A174" s="13"/>
      <c r="B174" s="226"/>
      <c r="C174" s="227"/>
      <c r="D174" s="219" t="s">
        <v>213</v>
      </c>
      <c r="E174" s="227"/>
      <c r="F174" s="229" t="s">
        <v>288</v>
      </c>
      <c r="G174" s="227"/>
      <c r="H174" s="230">
        <v>9.6579999999999995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213</v>
      </c>
      <c r="AU174" s="236" t="s">
        <v>83</v>
      </c>
      <c r="AV174" s="13" t="s">
        <v>83</v>
      </c>
      <c r="AW174" s="13" t="s">
        <v>4</v>
      </c>
      <c r="AX174" s="13" t="s">
        <v>81</v>
      </c>
      <c r="AY174" s="236" t="s">
        <v>202</v>
      </c>
    </row>
    <row r="175" s="2" customFormat="1" ht="16.5" customHeight="1">
      <c r="A175" s="40"/>
      <c r="B175" s="41"/>
      <c r="C175" s="205" t="s">
        <v>289</v>
      </c>
      <c r="D175" s="205" t="s">
        <v>204</v>
      </c>
      <c r="E175" s="206" t="s">
        <v>290</v>
      </c>
      <c r="F175" s="207" t="s">
        <v>291</v>
      </c>
      <c r="G175" s="208" t="s">
        <v>86</v>
      </c>
      <c r="H175" s="209">
        <v>100</v>
      </c>
      <c r="I175" s="210"/>
      <c r="J175" s="211">
        <f>ROUND(I175*H175,2)</f>
        <v>0</v>
      </c>
      <c r="K175" s="212"/>
      <c r="L175" s="46"/>
      <c r="M175" s="213" t="s">
        <v>19</v>
      </c>
      <c r="N175" s="214" t="s">
        <v>44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207</v>
      </c>
      <c r="AT175" s="217" t="s">
        <v>204</v>
      </c>
      <c r="AU175" s="217" t="s">
        <v>83</v>
      </c>
      <c r="AY175" s="19" t="s">
        <v>202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81</v>
      </c>
      <c r="BK175" s="218">
        <f>ROUND(I175*H175,2)</f>
        <v>0</v>
      </c>
      <c r="BL175" s="19" t="s">
        <v>207</v>
      </c>
      <c r="BM175" s="217" t="s">
        <v>292</v>
      </c>
    </row>
    <row r="176" s="2" customFormat="1">
      <c r="A176" s="40"/>
      <c r="B176" s="41"/>
      <c r="C176" s="42"/>
      <c r="D176" s="219" t="s">
        <v>209</v>
      </c>
      <c r="E176" s="42"/>
      <c r="F176" s="220" t="s">
        <v>293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209</v>
      </c>
      <c r="AU176" s="19" t="s">
        <v>83</v>
      </c>
    </row>
    <row r="177" s="2" customFormat="1">
      <c r="A177" s="40"/>
      <c r="B177" s="41"/>
      <c r="C177" s="42"/>
      <c r="D177" s="224" t="s">
        <v>211</v>
      </c>
      <c r="E177" s="42"/>
      <c r="F177" s="225" t="s">
        <v>294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211</v>
      </c>
      <c r="AU177" s="19" t="s">
        <v>83</v>
      </c>
    </row>
    <row r="178" s="13" customFormat="1">
      <c r="A178" s="13"/>
      <c r="B178" s="226"/>
      <c r="C178" s="227"/>
      <c r="D178" s="219" t="s">
        <v>213</v>
      </c>
      <c r="E178" s="228" t="s">
        <v>19</v>
      </c>
      <c r="F178" s="229" t="s">
        <v>295</v>
      </c>
      <c r="G178" s="227"/>
      <c r="H178" s="230">
        <v>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213</v>
      </c>
      <c r="AU178" s="236" t="s">
        <v>83</v>
      </c>
      <c r="AV178" s="13" t="s">
        <v>83</v>
      </c>
      <c r="AW178" s="13" t="s">
        <v>35</v>
      </c>
      <c r="AX178" s="13" t="s">
        <v>73</v>
      </c>
      <c r="AY178" s="236" t="s">
        <v>202</v>
      </c>
    </row>
    <row r="179" s="13" customFormat="1">
      <c r="A179" s="13"/>
      <c r="B179" s="226"/>
      <c r="C179" s="227"/>
      <c r="D179" s="219" t="s">
        <v>213</v>
      </c>
      <c r="E179" s="228" t="s">
        <v>19</v>
      </c>
      <c r="F179" s="229" t="s">
        <v>296</v>
      </c>
      <c r="G179" s="227"/>
      <c r="H179" s="230">
        <v>1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213</v>
      </c>
      <c r="AU179" s="236" t="s">
        <v>83</v>
      </c>
      <c r="AV179" s="13" t="s">
        <v>83</v>
      </c>
      <c r="AW179" s="13" t="s">
        <v>35</v>
      </c>
      <c r="AX179" s="13" t="s">
        <v>73</v>
      </c>
      <c r="AY179" s="236" t="s">
        <v>202</v>
      </c>
    </row>
    <row r="180" s="14" customFormat="1">
      <c r="A180" s="14"/>
      <c r="B180" s="237"/>
      <c r="C180" s="238"/>
      <c r="D180" s="219" t="s">
        <v>213</v>
      </c>
      <c r="E180" s="239" t="s">
        <v>19</v>
      </c>
      <c r="F180" s="240" t="s">
        <v>216</v>
      </c>
      <c r="G180" s="238"/>
      <c r="H180" s="241">
        <v>2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213</v>
      </c>
      <c r="AU180" s="247" t="s">
        <v>83</v>
      </c>
      <c r="AV180" s="14" t="s">
        <v>88</v>
      </c>
      <c r="AW180" s="14" t="s">
        <v>35</v>
      </c>
      <c r="AX180" s="14" t="s">
        <v>73</v>
      </c>
      <c r="AY180" s="247" t="s">
        <v>202</v>
      </c>
    </row>
    <row r="181" s="13" customFormat="1">
      <c r="A181" s="13"/>
      <c r="B181" s="226"/>
      <c r="C181" s="227"/>
      <c r="D181" s="219" t="s">
        <v>213</v>
      </c>
      <c r="E181" s="228" t="s">
        <v>19</v>
      </c>
      <c r="F181" s="229" t="s">
        <v>297</v>
      </c>
      <c r="G181" s="227"/>
      <c r="H181" s="230">
        <v>5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213</v>
      </c>
      <c r="AU181" s="236" t="s">
        <v>83</v>
      </c>
      <c r="AV181" s="13" t="s">
        <v>83</v>
      </c>
      <c r="AW181" s="13" t="s">
        <v>35</v>
      </c>
      <c r="AX181" s="13" t="s">
        <v>73</v>
      </c>
      <c r="AY181" s="236" t="s">
        <v>202</v>
      </c>
    </row>
    <row r="182" s="13" customFormat="1">
      <c r="A182" s="13"/>
      <c r="B182" s="226"/>
      <c r="C182" s="227"/>
      <c r="D182" s="219" t="s">
        <v>213</v>
      </c>
      <c r="E182" s="228" t="s">
        <v>19</v>
      </c>
      <c r="F182" s="229" t="s">
        <v>298</v>
      </c>
      <c r="G182" s="227"/>
      <c r="H182" s="230">
        <v>4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213</v>
      </c>
      <c r="AU182" s="236" t="s">
        <v>83</v>
      </c>
      <c r="AV182" s="13" t="s">
        <v>83</v>
      </c>
      <c r="AW182" s="13" t="s">
        <v>35</v>
      </c>
      <c r="AX182" s="13" t="s">
        <v>73</v>
      </c>
      <c r="AY182" s="236" t="s">
        <v>202</v>
      </c>
    </row>
    <row r="183" s="13" customFormat="1">
      <c r="A183" s="13"/>
      <c r="B183" s="226"/>
      <c r="C183" s="227"/>
      <c r="D183" s="219" t="s">
        <v>213</v>
      </c>
      <c r="E183" s="228" t="s">
        <v>19</v>
      </c>
      <c r="F183" s="229" t="s">
        <v>299</v>
      </c>
      <c r="G183" s="227"/>
      <c r="H183" s="230">
        <v>2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213</v>
      </c>
      <c r="AU183" s="236" t="s">
        <v>83</v>
      </c>
      <c r="AV183" s="13" t="s">
        <v>83</v>
      </c>
      <c r="AW183" s="13" t="s">
        <v>35</v>
      </c>
      <c r="AX183" s="13" t="s">
        <v>73</v>
      </c>
      <c r="AY183" s="236" t="s">
        <v>202</v>
      </c>
    </row>
    <row r="184" s="13" customFormat="1">
      <c r="A184" s="13"/>
      <c r="B184" s="226"/>
      <c r="C184" s="227"/>
      <c r="D184" s="219" t="s">
        <v>213</v>
      </c>
      <c r="E184" s="228" t="s">
        <v>19</v>
      </c>
      <c r="F184" s="229" t="s">
        <v>300</v>
      </c>
      <c r="G184" s="227"/>
      <c r="H184" s="230">
        <v>1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213</v>
      </c>
      <c r="AU184" s="236" t="s">
        <v>83</v>
      </c>
      <c r="AV184" s="13" t="s">
        <v>83</v>
      </c>
      <c r="AW184" s="13" t="s">
        <v>35</v>
      </c>
      <c r="AX184" s="13" t="s">
        <v>73</v>
      </c>
      <c r="AY184" s="236" t="s">
        <v>202</v>
      </c>
    </row>
    <row r="185" s="13" customFormat="1">
      <c r="A185" s="13"/>
      <c r="B185" s="226"/>
      <c r="C185" s="227"/>
      <c r="D185" s="219" t="s">
        <v>213</v>
      </c>
      <c r="E185" s="228" t="s">
        <v>19</v>
      </c>
      <c r="F185" s="229" t="s">
        <v>301</v>
      </c>
      <c r="G185" s="227"/>
      <c r="H185" s="230">
        <v>7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213</v>
      </c>
      <c r="AU185" s="236" t="s">
        <v>83</v>
      </c>
      <c r="AV185" s="13" t="s">
        <v>83</v>
      </c>
      <c r="AW185" s="13" t="s">
        <v>35</v>
      </c>
      <c r="AX185" s="13" t="s">
        <v>73</v>
      </c>
      <c r="AY185" s="236" t="s">
        <v>202</v>
      </c>
    </row>
    <row r="186" s="13" customFormat="1">
      <c r="A186" s="13"/>
      <c r="B186" s="226"/>
      <c r="C186" s="227"/>
      <c r="D186" s="219" t="s">
        <v>213</v>
      </c>
      <c r="E186" s="228" t="s">
        <v>19</v>
      </c>
      <c r="F186" s="229" t="s">
        <v>302</v>
      </c>
      <c r="G186" s="227"/>
      <c r="H186" s="230">
        <v>4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213</v>
      </c>
      <c r="AU186" s="236" t="s">
        <v>83</v>
      </c>
      <c r="AV186" s="13" t="s">
        <v>83</v>
      </c>
      <c r="AW186" s="13" t="s">
        <v>35</v>
      </c>
      <c r="AX186" s="13" t="s">
        <v>73</v>
      </c>
      <c r="AY186" s="236" t="s">
        <v>202</v>
      </c>
    </row>
    <row r="187" s="13" customFormat="1">
      <c r="A187" s="13"/>
      <c r="B187" s="226"/>
      <c r="C187" s="227"/>
      <c r="D187" s="219" t="s">
        <v>213</v>
      </c>
      <c r="E187" s="228" t="s">
        <v>19</v>
      </c>
      <c r="F187" s="229" t="s">
        <v>303</v>
      </c>
      <c r="G187" s="227"/>
      <c r="H187" s="230">
        <v>2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213</v>
      </c>
      <c r="AU187" s="236" t="s">
        <v>83</v>
      </c>
      <c r="AV187" s="13" t="s">
        <v>83</v>
      </c>
      <c r="AW187" s="13" t="s">
        <v>35</v>
      </c>
      <c r="AX187" s="13" t="s">
        <v>73</v>
      </c>
      <c r="AY187" s="236" t="s">
        <v>202</v>
      </c>
    </row>
    <row r="188" s="14" customFormat="1">
      <c r="A188" s="14"/>
      <c r="B188" s="237"/>
      <c r="C188" s="238"/>
      <c r="D188" s="219" t="s">
        <v>213</v>
      </c>
      <c r="E188" s="239" t="s">
        <v>157</v>
      </c>
      <c r="F188" s="240" t="s">
        <v>216</v>
      </c>
      <c r="G188" s="238"/>
      <c r="H188" s="241">
        <v>25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213</v>
      </c>
      <c r="AU188" s="247" t="s">
        <v>83</v>
      </c>
      <c r="AV188" s="14" t="s">
        <v>88</v>
      </c>
      <c r="AW188" s="14" t="s">
        <v>35</v>
      </c>
      <c r="AX188" s="14" t="s">
        <v>73</v>
      </c>
      <c r="AY188" s="247" t="s">
        <v>202</v>
      </c>
    </row>
    <row r="189" s="13" customFormat="1">
      <c r="A189" s="13"/>
      <c r="B189" s="226"/>
      <c r="C189" s="227"/>
      <c r="D189" s="219" t="s">
        <v>213</v>
      </c>
      <c r="E189" s="228" t="s">
        <v>19</v>
      </c>
      <c r="F189" s="229" t="s">
        <v>304</v>
      </c>
      <c r="G189" s="227"/>
      <c r="H189" s="230">
        <v>100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213</v>
      </c>
      <c r="AU189" s="236" t="s">
        <v>83</v>
      </c>
      <c r="AV189" s="13" t="s">
        <v>83</v>
      </c>
      <c r="AW189" s="13" t="s">
        <v>35</v>
      </c>
      <c r="AX189" s="13" t="s">
        <v>73</v>
      </c>
      <c r="AY189" s="236" t="s">
        <v>202</v>
      </c>
    </row>
    <row r="190" s="14" customFormat="1">
      <c r="A190" s="14"/>
      <c r="B190" s="237"/>
      <c r="C190" s="238"/>
      <c r="D190" s="219" t="s">
        <v>213</v>
      </c>
      <c r="E190" s="239" t="s">
        <v>19</v>
      </c>
      <c r="F190" s="240" t="s">
        <v>216</v>
      </c>
      <c r="G190" s="238"/>
      <c r="H190" s="241">
        <v>100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213</v>
      </c>
      <c r="AU190" s="247" t="s">
        <v>83</v>
      </c>
      <c r="AV190" s="14" t="s">
        <v>88</v>
      </c>
      <c r="AW190" s="14" t="s">
        <v>35</v>
      </c>
      <c r="AX190" s="14" t="s">
        <v>81</v>
      </c>
      <c r="AY190" s="247" t="s">
        <v>202</v>
      </c>
    </row>
    <row r="191" s="2" customFormat="1" ht="16.5" customHeight="1">
      <c r="A191" s="40"/>
      <c r="B191" s="41"/>
      <c r="C191" s="205" t="s">
        <v>305</v>
      </c>
      <c r="D191" s="205" t="s">
        <v>204</v>
      </c>
      <c r="E191" s="206" t="s">
        <v>306</v>
      </c>
      <c r="F191" s="207" t="s">
        <v>307</v>
      </c>
      <c r="G191" s="208" t="s">
        <v>86</v>
      </c>
      <c r="H191" s="209">
        <v>69.596000000000004</v>
      </c>
      <c r="I191" s="210"/>
      <c r="J191" s="211">
        <f>ROUND(I191*H191,2)</f>
        <v>0</v>
      </c>
      <c r="K191" s="212"/>
      <c r="L191" s="46"/>
      <c r="M191" s="213" t="s">
        <v>19</v>
      </c>
      <c r="N191" s="214" t="s">
        <v>44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207</v>
      </c>
      <c r="AT191" s="217" t="s">
        <v>204</v>
      </c>
      <c r="AU191" s="217" t="s">
        <v>83</v>
      </c>
      <c r="AY191" s="19" t="s">
        <v>202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81</v>
      </c>
      <c r="BK191" s="218">
        <f>ROUND(I191*H191,2)</f>
        <v>0</v>
      </c>
      <c r="BL191" s="19" t="s">
        <v>207</v>
      </c>
      <c r="BM191" s="217" t="s">
        <v>308</v>
      </c>
    </row>
    <row r="192" s="2" customFormat="1">
      <c r="A192" s="40"/>
      <c r="B192" s="41"/>
      <c r="C192" s="42"/>
      <c r="D192" s="219" t="s">
        <v>209</v>
      </c>
      <c r="E192" s="42"/>
      <c r="F192" s="220" t="s">
        <v>309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209</v>
      </c>
      <c r="AU192" s="19" t="s">
        <v>83</v>
      </c>
    </row>
    <row r="193" s="2" customFormat="1">
      <c r="A193" s="40"/>
      <c r="B193" s="41"/>
      <c r="C193" s="42"/>
      <c r="D193" s="224" t="s">
        <v>211</v>
      </c>
      <c r="E193" s="42"/>
      <c r="F193" s="225" t="s">
        <v>310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211</v>
      </c>
      <c r="AU193" s="19" t="s">
        <v>83</v>
      </c>
    </row>
    <row r="194" s="13" customFormat="1">
      <c r="A194" s="13"/>
      <c r="B194" s="226"/>
      <c r="C194" s="227"/>
      <c r="D194" s="219" t="s">
        <v>213</v>
      </c>
      <c r="E194" s="228" t="s">
        <v>19</v>
      </c>
      <c r="F194" s="229" t="s">
        <v>311</v>
      </c>
      <c r="G194" s="227"/>
      <c r="H194" s="230">
        <v>3.4079999999999999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213</v>
      </c>
      <c r="AU194" s="236" t="s">
        <v>83</v>
      </c>
      <c r="AV194" s="13" t="s">
        <v>83</v>
      </c>
      <c r="AW194" s="13" t="s">
        <v>35</v>
      </c>
      <c r="AX194" s="13" t="s">
        <v>73</v>
      </c>
      <c r="AY194" s="236" t="s">
        <v>202</v>
      </c>
    </row>
    <row r="195" s="13" customFormat="1">
      <c r="A195" s="13"/>
      <c r="B195" s="226"/>
      <c r="C195" s="227"/>
      <c r="D195" s="219" t="s">
        <v>213</v>
      </c>
      <c r="E195" s="228" t="s">
        <v>19</v>
      </c>
      <c r="F195" s="229" t="s">
        <v>312</v>
      </c>
      <c r="G195" s="227"/>
      <c r="H195" s="230">
        <v>2.375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213</v>
      </c>
      <c r="AU195" s="236" t="s">
        <v>83</v>
      </c>
      <c r="AV195" s="13" t="s">
        <v>83</v>
      </c>
      <c r="AW195" s="13" t="s">
        <v>35</v>
      </c>
      <c r="AX195" s="13" t="s">
        <v>73</v>
      </c>
      <c r="AY195" s="236" t="s">
        <v>202</v>
      </c>
    </row>
    <row r="196" s="14" customFormat="1">
      <c r="A196" s="14"/>
      <c r="B196" s="237"/>
      <c r="C196" s="238"/>
      <c r="D196" s="219" t="s">
        <v>213</v>
      </c>
      <c r="E196" s="239" t="s">
        <v>19</v>
      </c>
      <c r="F196" s="240" t="s">
        <v>216</v>
      </c>
      <c r="G196" s="238"/>
      <c r="H196" s="241">
        <v>5.7829999999999995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213</v>
      </c>
      <c r="AU196" s="247" t="s">
        <v>83</v>
      </c>
      <c r="AV196" s="14" t="s">
        <v>88</v>
      </c>
      <c r="AW196" s="14" t="s">
        <v>35</v>
      </c>
      <c r="AX196" s="14" t="s">
        <v>73</v>
      </c>
      <c r="AY196" s="247" t="s">
        <v>202</v>
      </c>
    </row>
    <row r="197" s="13" customFormat="1">
      <c r="A197" s="13"/>
      <c r="B197" s="226"/>
      <c r="C197" s="227"/>
      <c r="D197" s="219" t="s">
        <v>213</v>
      </c>
      <c r="E197" s="228" t="s">
        <v>19</v>
      </c>
      <c r="F197" s="229" t="s">
        <v>313</v>
      </c>
      <c r="G197" s="227"/>
      <c r="H197" s="230">
        <v>14.69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213</v>
      </c>
      <c r="AU197" s="236" t="s">
        <v>83</v>
      </c>
      <c r="AV197" s="13" t="s">
        <v>83</v>
      </c>
      <c r="AW197" s="13" t="s">
        <v>35</v>
      </c>
      <c r="AX197" s="13" t="s">
        <v>73</v>
      </c>
      <c r="AY197" s="236" t="s">
        <v>202</v>
      </c>
    </row>
    <row r="198" s="13" customFormat="1">
      <c r="A198" s="13"/>
      <c r="B198" s="226"/>
      <c r="C198" s="227"/>
      <c r="D198" s="219" t="s">
        <v>213</v>
      </c>
      <c r="E198" s="228" t="s">
        <v>19</v>
      </c>
      <c r="F198" s="229" t="s">
        <v>314</v>
      </c>
      <c r="G198" s="227"/>
      <c r="H198" s="230">
        <v>9.5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213</v>
      </c>
      <c r="AU198" s="236" t="s">
        <v>83</v>
      </c>
      <c r="AV198" s="13" t="s">
        <v>83</v>
      </c>
      <c r="AW198" s="13" t="s">
        <v>35</v>
      </c>
      <c r="AX198" s="13" t="s">
        <v>73</v>
      </c>
      <c r="AY198" s="236" t="s">
        <v>202</v>
      </c>
    </row>
    <row r="199" s="13" customFormat="1">
      <c r="A199" s="13"/>
      <c r="B199" s="226"/>
      <c r="C199" s="227"/>
      <c r="D199" s="219" t="s">
        <v>213</v>
      </c>
      <c r="E199" s="228" t="s">
        <v>19</v>
      </c>
      <c r="F199" s="229" t="s">
        <v>315</v>
      </c>
      <c r="G199" s="227"/>
      <c r="H199" s="230">
        <v>4.3760000000000003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213</v>
      </c>
      <c r="AU199" s="236" t="s">
        <v>83</v>
      </c>
      <c r="AV199" s="13" t="s">
        <v>83</v>
      </c>
      <c r="AW199" s="13" t="s">
        <v>35</v>
      </c>
      <c r="AX199" s="13" t="s">
        <v>73</v>
      </c>
      <c r="AY199" s="236" t="s">
        <v>202</v>
      </c>
    </row>
    <row r="200" s="13" customFormat="1">
      <c r="A200" s="13"/>
      <c r="B200" s="226"/>
      <c r="C200" s="227"/>
      <c r="D200" s="219" t="s">
        <v>213</v>
      </c>
      <c r="E200" s="228" t="s">
        <v>19</v>
      </c>
      <c r="F200" s="229" t="s">
        <v>316</v>
      </c>
      <c r="G200" s="227"/>
      <c r="H200" s="230">
        <v>0.80500000000000005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213</v>
      </c>
      <c r="AU200" s="236" t="s">
        <v>83</v>
      </c>
      <c r="AV200" s="13" t="s">
        <v>83</v>
      </c>
      <c r="AW200" s="13" t="s">
        <v>35</v>
      </c>
      <c r="AX200" s="13" t="s">
        <v>73</v>
      </c>
      <c r="AY200" s="236" t="s">
        <v>202</v>
      </c>
    </row>
    <row r="201" s="13" customFormat="1">
      <c r="A201" s="13"/>
      <c r="B201" s="226"/>
      <c r="C201" s="227"/>
      <c r="D201" s="219" t="s">
        <v>213</v>
      </c>
      <c r="E201" s="228" t="s">
        <v>19</v>
      </c>
      <c r="F201" s="229" t="s">
        <v>317</v>
      </c>
      <c r="G201" s="227"/>
      <c r="H201" s="230">
        <v>20.565999999999999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213</v>
      </c>
      <c r="AU201" s="236" t="s">
        <v>83</v>
      </c>
      <c r="AV201" s="13" t="s">
        <v>83</v>
      </c>
      <c r="AW201" s="13" t="s">
        <v>35</v>
      </c>
      <c r="AX201" s="13" t="s">
        <v>73</v>
      </c>
      <c r="AY201" s="236" t="s">
        <v>202</v>
      </c>
    </row>
    <row r="202" s="13" customFormat="1">
      <c r="A202" s="13"/>
      <c r="B202" s="226"/>
      <c r="C202" s="227"/>
      <c r="D202" s="219" t="s">
        <v>213</v>
      </c>
      <c r="E202" s="228" t="s">
        <v>19</v>
      </c>
      <c r="F202" s="229" t="s">
        <v>318</v>
      </c>
      <c r="G202" s="227"/>
      <c r="H202" s="230">
        <v>9.5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213</v>
      </c>
      <c r="AU202" s="236" t="s">
        <v>83</v>
      </c>
      <c r="AV202" s="13" t="s">
        <v>83</v>
      </c>
      <c r="AW202" s="13" t="s">
        <v>35</v>
      </c>
      <c r="AX202" s="13" t="s">
        <v>73</v>
      </c>
      <c r="AY202" s="236" t="s">
        <v>202</v>
      </c>
    </row>
    <row r="203" s="13" customFormat="1">
      <c r="A203" s="13"/>
      <c r="B203" s="226"/>
      <c r="C203" s="227"/>
      <c r="D203" s="219" t="s">
        <v>213</v>
      </c>
      <c r="E203" s="228" t="s">
        <v>19</v>
      </c>
      <c r="F203" s="229" t="s">
        <v>319</v>
      </c>
      <c r="G203" s="227"/>
      <c r="H203" s="230">
        <v>4.3760000000000003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213</v>
      </c>
      <c r="AU203" s="236" t="s">
        <v>83</v>
      </c>
      <c r="AV203" s="13" t="s">
        <v>83</v>
      </c>
      <c r="AW203" s="13" t="s">
        <v>35</v>
      </c>
      <c r="AX203" s="13" t="s">
        <v>73</v>
      </c>
      <c r="AY203" s="236" t="s">
        <v>202</v>
      </c>
    </row>
    <row r="204" s="15" customFormat="1">
      <c r="A204" s="15"/>
      <c r="B204" s="248"/>
      <c r="C204" s="249"/>
      <c r="D204" s="219" t="s">
        <v>213</v>
      </c>
      <c r="E204" s="250" t="s">
        <v>19</v>
      </c>
      <c r="F204" s="251" t="s">
        <v>224</v>
      </c>
      <c r="G204" s="249"/>
      <c r="H204" s="252">
        <v>69.596000000000004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8" t="s">
        <v>213</v>
      </c>
      <c r="AU204" s="258" t="s">
        <v>83</v>
      </c>
      <c r="AV204" s="15" t="s">
        <v>207</v>
      </c>
      <c r="AW204" s="15" t="s">
        <v>35</v>
      </c>
      <c r="AX204" s="15" t="s">
        <v>81</v>
      </c>
      <c r="AY204" s="258" t="s">
        <v>202</v>
      </c>
    </row>
    <row r="205" s="12" customFormat="1" ht="22.8" customHeight="1">
      <c r="A205" s="12"/>
      <c r="B205" s="189"/>
      <c r="C205" s="190"/>
      <c r="D205" s="191" t="s">
        <v>72</v>
      </c>
      <c r="E205" s="203" t="s">
        <v>289</v>
      </c>
      <c r="F205" s="203" t="s">
        <v>320</v>
      </c>
      <c r="G205" s="190"/>
      <c r="H205" s="190"/>
      <c r="I205" s="193"/>
      <c r="J205" s="204">
        <f>BK205</f>
        <v>0</v>
      </c>
      <c r="K205" s="190"/>
      <c r="L205" s="195"/>
      <c r="M205" s="196"/>
      <c r="N205" s="197"/>
      <c r="O205" s="197"/>
      <c r="P205" s="198">
        <f>SUM(P206:P260)</f>
        <v>0</v>
      </c>
      <c r="Q205" s="197"/>
      <c r="R205" s="198">
        <f>SUM(R206:R260)</f>
        <v>0.00069596000000000013</v>
      </c>
      <c r="S205" s="197"/>
      <c r="T205" s="199">
        <f>SUM(T206:T260)</f>
        <v>3.9071370000000001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0" t="s">
        <v>81</v>
      </c>
      <c r="AT205" s="201" t="s">
        <v>72</v>
      </c>
      <c r="AU205" s="201" t="s">
        <v>81</v>
      </c>
      <c r="AY205" s="200" t="s">
        <v>202</v>
      </c>
      <c r="BK205" s="202">
        <f>SUM(BK206:BK260)</f>
        <v>0</v>
      </c>
    </row>
    <row r="206" s="2" customFormat="1" ht="21.75" customHeight="1">
      <c r="A206" s="40"/>
      <c r="B206" s="41"/>
      <c r="C206" s="205" t="s">
        <v>321</v>
      </c>
      <c r="D206" s="205" t="s">
        <v>204</v>
      </c>
      <c r="E206" s="206" t="s">
        <v>322</v>
      </c>
      <c r="F206" s="207" t="s">
        <v>323</v>
      </c>
      <c r="G206" s="208" t="s">
        <v>86</v>
      </c>
      <c r="H206" s="209">
        <v>0.80500000000000005</v>
      </c>
      <c r="I206" s="210"/>
      <c r="J206" s="211">
        <f>ROUND(I206*H206,2)</f>
        <v>0</v>
      </c>
      <c r="K206" s="212"/>
      <c r="L206" s="46"/>
      <c r="M206" s="213" t="s">
        <v>19</v>
      </c>
      <c r="N206" s="214" t="s">
        <v>44</v>
      </c>
      <c r="O206" s="86"/>
      <c r="P206" s="215">
        <f>O206*H206</f>
        <v>0</v>
      </c>
      <c r="Q206" s="215">
        <v>1.0000000000000001E-05</v>
      </c>
      <c r="R206" s="215">
        <f>Q206*H206</f>
        <v>8.0500000000000009E-06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207</v>
      </c>
      <c r="AT206" s="217" t="s">
        <v>204</v>
      </c>
      <c r="AU206" s="217" t="s">
        <v>83</v>
      </c>
      <c r="AY206" s="19" t="s">
        <v>202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81</v>
      </c>
      <c r="BK206" s="218">
        <f>ROUND(I206*H206,2)</f>
        <v>0</v>
      </c>
      <c r="BL206" s="19" t="s">
        <v>207</v>
      </c>
      <c r="BM206" s="217" t="s">
        <v>324</v>
      </c>
    </row>
    <row r="207" s="2" customFormat="1">
      <c r="A207" s="40"/>
      <c r="B207" s="41"/>
      <c r="C207" s="42"/>
      <c r="D207" s="219" t="s">
        <v>209</v>
      </c>
      <c r="E207" s="42"/>
      <c r="F207" s="220" t="s">
        <v>325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209</v>
      </c>
      <c r="AU207" s="19" t="s">
        <v>83</v>
      </c>
    </row>
    <row r="208" s="2" customFormat="1">
      <c r="A208" s="40"/>
      <c r="B208" s="41"/>
      <c r="C208" s="42"/>
      <c r="D208" s="224" t="s">
        <v>211</v>
      </c>
      <c r="E208" s="42"/>
      <c r="F208" s="225" t="s">
        <v>326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211</v>
      </c>
      <c r="AU208" s="19" t="s">
        <v>83</v>
      </c>
    </row>
    <row r="209" s="13" customFormat="1">
      <c r="A209" s="13"/>
      <c r="B209" s="226"/>
      <c r="C209" s="227"/>
      <c r="D209" s="219" t="s">
        <v>213</v>
      </c>
      <c r="E209" s="228" t="s">
        <v>19</v>
      </c>
      <c r="F209" s="229" t="s">
        <v>327</v>
      </c>
      <c r="G209" s="227"/>
      <c r="H209" s="230">
        <v>0.80500000000000005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213</v>
      </c>
      <c r="AU209" s="236" t="s">
        <v>83</v>
      </c>
      <c r="AV209" s="13" t="s">
        <v>83</v>
      </c>
      <c r="AW209" s="13" t="s">
        <v>35</v>
      </c>
      <c r="AX209" s="13" t="s">
        <v>73</v>
      </c>
      <c r="AY209" s="236" t="s">
        <v>202</v>
      </c>
    </row>
    <row r="210" s="15" customFormat="1">
      <c r="A210" s="15"/>
      <c r="B210" s="248"/>
      <c r="C210" s="249"/>
      <c r="D210" s="219" t="s">
        <v>213</v>
      </c>
      <c r="E210" s="250" t="s">
        <v>19</v>
      </c>
      <c r="F210" s="251" t="s">
        <v>224</v>
      </c>
      <c r="G210" s="249"/>
      <c r="H210" s="252">
        <v>0.80500000000000005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8" t="s">
        <v>213</v>
      </c>
      <c r="AU210" s="258" t="s">
        <v>83</v>
      </c>
      <c r="AV210" s="15" t="s">
        <v>207</v>
      </c>
      <c r="AW210" s="15" t="s">
        <v>35</v>
      </c>
      <c r="AX210" s="15" t="s">
        <v>81</v>
      </c>
      <c r="AY210" s="258" t="s">
        <v>202</v>
      </c>
    </row>
    <row r="211" s="2" customFormat="1" ht="21.75" customHeight="1">
      <c r="A211" s="40"/>
      <c r="B211" s="41"/>
      <c r="C211" s="205" t="s">
        <v>328</v>
      </c>
      <c r="D211" s="205" t="s">
        <v>204</v>
      </c>
      <c r="E211" s="206" t="s">
        <v>329</v>
      </c>
      <c r="F211" s="207" t="s">
        <v>330</v>
      </c>
      <c r="G211" s="208" t="s">
        <v>86</v>
      </c>
      <c r="H211" s="209">
        <v>30.126999999999999</v>
      </c>
      <c r="I211" s="210"/>
      <c r="J211" s="211">
        <f>ROUND(I211*H211,2)</f>
        <v>0</v>
      </c>
      <c r="K211" s="212"/>
      <c r="L211" s="46"/>
      <c r="M211" s="213" t="s">
        <v>19</v>
      </c>
      <c r="N211" s="214" t="s">
        <v>44</v>
      </c>
      <c r="O211" s="86"/>
      <c r="P211" s="215">
        <f>O211*H211</f>
        <v>0</v>
      </c>
      <c r="Q211" s="215">
        <v>1.0000000000000001E-05</v>
      </c>
      <c r="R211" s="215">
        <f>Q211*H211</f>
        <v>0.00030127000000000002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207</v>
      </c>
      <c r="AT211" s="217" t="s">
        <v>204</v>
      </c>
      <c r="AU211" s="217" t="s">
        <v>83</v>
      </c>
      <c r="AY211" s="19" t="s">
        <v>202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81</v>
      </c>
      <c r="BK211" s="218">
        <f>ROUND(I211*H211,2)</f>
        <v>0</v>
      </c>
      <c r="BL211" s="19" t="s">
        <v>207</v>
      </c>
      <c r="BM211" s="217" t="s">
        <v>331</v>
      </c>
    </row>
    <row r="212" s="2" customFormat="1">
      <c r="A212" s="40"/>
      <c r="B212" s="41"/>
      <c r="C212" s="42"/>
      <c r="D212" s="219" t="s">
        <v>209</v>
      </c>
      <c r="E212" s="42"/>
      <c r="F212" s="220" t="s">
        <v>332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209</v>
      </c>
      <c r="AU212" s="19" t="s">
        <v>83</v>
      </c>
    </row>
    <row r="213" s="2" customFormat="1">
      <c r="A213" s="40"/>
      <c r="B213" s="41"/>
      <c r="C213" s="42"/>
      <c r="D213" s="224" t="s">
        <v>211</v>
      </c>
      <c r="E213" s="42"/>
      <c r="F213" s="225" t="s">
        <v>333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211</v>
      </c>
      <c r="AU213" s="19" t="s">
        <v>83</v>
      </c>
    </row>
    <row r="214" s="13" customFormat="1">
      <c r="A214" s="13"/>
      <c r="B214" s="226"/>
      <c r="C214" s="227"/>
      <c r="D214" s="219" t="s">
        <v>213</v>
      </c>
      <c r="E214" s="228" t="s">
        <v>19</v>
      </c>
      <c r="F214" s="229" t="s">
        <v>312</v>
      </c>
      <c r="G214" s="227"/>
      <c r="H214" s="230">
        <v>2.375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213</v>
      </c>
      <c r="AU214" s="236" t="s">
        <v>83</v>
      </c>
      <c r="AV214" s="13" t="s">
        <v>83</v>
      </c>
      <c r="AW214" s="13" t="s">
        <v>35</v>
      </c>
      <c r="AX214" s="13" t="s">
        <v>73</v>
      </c>
      <c r="AY214" s="236" t="s">
        <v>202</v>
      </c>
    </row>
    <row r="215" s="14" customFormat="1">
      <c r="A215" s="14"/>
      <c r="B215" s="237"/>
      <c r="C215" s="238"/>
      <c r="D215" s="219" t="s">
        <v>213</v>
      </c>
      <c r="E215" s="239" t="s">
        <v>19</v>
      </c>
      <c r="F215" s="240" t="s">
        <v>216</v>
      </c>
      <c r="G215" s="238"/>
      <c r="H215" s="241">
        <v>2.375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213</v>
      </c>
      <c r="AU215" s="247" t="s">
        <v>83</v>
      </c>
      <c r="AV215" s="14" t="s">
        <v>88</v>
      </c>
      <c r="AW215" s="14" t="s">
        <v>35</v>
      </c>
      <c r="AX215" s="14" t="s">
        <v>73</v>
      </c>
      <c r="AY215" s="247" t="s">
        <v>202</v>
      </c>
    </row>
    <row r="216" s="13" customFormat="1">
      <c r="A216" s="13"/>
      <c r="B216" s="226"/>
      <c r="C216" s="227"/>
      <c r="D216" s="219" t="s">
        <v>213</v>
      </c>
      <c r="E216" s="228" t="s">
        <v>19</v>
      </c>
      <c r="F216" s="229" t="s">
        <v>334</v>
      </c>
      <c r="G216" s="227"/>
      <c r="H216" s="230">
        <v>4.3760000000000003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213</v>
      </c>
      <c r="AU216" s="236" t="s">
        <v>83</v>
      </c>
      <c r="AV216" s="13" t="s">
        <v>83</v>
      </c>
      <c r="AW216" s="13" t="s">
        <v>35</v>
      </c>
      <c r="AX216" s="13" t="s">
        <v>73</v>
      </c>
      <c r="AY216" s="236" t="s">
        <v>202</v>
      </c>
    </row>
    <row r="217" s="13" customFormat="1">
      <c r="A217" s="13"/>
      <c r="B217" s="226"/>
      <c r="C217" s="227"/>
      <c r="D217" s="219" t="s">
        <v>213</v>
      </c>
      <c r="E217" s="228" t="s">
        <v>19</v>
      </c>
      <c r="F217" s="229" t="s">
        <v>335</v>
      </c>
      <c r="G217" s="227"/>
      <c r="H217" s="230">
        <v>4.3760000000000003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213</v>
      </c>
      <c r="AU217" s="236" t="s">
        <v>83</v>
      </c>
      <c r="AV217" s="13" t="s">
        <v>83</v>
      </c>
      <c r="AW217" s="13" t="s">
        <v>35</v>
      </c>
      <c r="AX217" s="13" t="s">
        <v>73</v>
      </c>
      <c r="AY217" s="236" t="s">
        <v>202</v>
      </c>
    </row>
    <row r="218" s="13" customFormat="1">
      <c r="A218" s="13"/>
      <c r="B218" s="226"/>
      <c r="C218" s="227"/>
      <c r="D218" s="219" t="s">
        <v>213</v>
      </c>
      <c r="E218" s="228" t="s">
        <v>19</v>
      </c>
      <c r="F218" s="229" t="s">
        <v>336</v>
      </c>
      <c r="G218" s="227"/>
      <c r="H218" s="230">
        <v>9.5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213</v>
      </c>
      <c r="AU218" s="236" t="s">
        <v>83</v>
      </c>
      <c r="AV218" s="13" t="s">
        <v>83</v>
      </c>
      <c r="AW218" s="13" t="s">
        <v>35</v>
      </c>
      <c r="AX218" s="13" t="s">
        <v>73</v>
      </c>
      <c r="AY218" s="236" t="s">
        <v>202</v>
      </c>
    </row>
    <row r="219" s="13" customFormat="1">
      <c r="A219" s="13"/>
      <c r="B219" s="226"/>
      <c r="C219" s="227"/>
      <c r="D219" s="219" t="s">
        <v>213</v>
      </c>
      <c r="E219" s="228" t="s">
        <v>19</v>
      </c>
      <c r="F219" s="229" t="s">
        <v>337</v>
      </c>
      <c r="G219" s="227"/>
      <c r="H219" s="230">
        <v>9.5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213</v>
      </c>
      <c r="AU219" s="236" t="s">
        <v>83</v>
      </c>
      <c r="AV219" s="13" t="s">
        <v>83</v>
      </c>
      <c r="AW219" s="13" t="s">
        <v>35</v>
      </c>
      <c r="AX219" s="13" t="s">
        <v>73</v>
      </c>
      <c r="AY219" s="236" t="s">
        <v>202</v>
      </c>
    </row>
    <row r="220" s="15" customFormat="1">
      <c r="A220" s="15"/>
      <c r="B220" s="248"/>
      <c r="C220" s="249"/>
      <c r="D220" s="219" t="s">
        <v>213</v>
      </c>
      <c r="E220" s="250" t="s">
        <v>19</v>
      </c>
      <c r="F220" s="251" t="s">
        <v>224</v>
      </c>
      <c r="G220" s="249"/>
      <c r="H220" s="252">
        <v>30.127000000000002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8" t="s">
        <v>213</v>
      </c>
      <c r="AU220" s="258" t="s">
        <v>83</v>
      </c>
      <c r="AV220" s="15" t="s">
        <v>207</v>
      </c>
      <c r="AW220" s="15" t="s">
        <v>35</v>
      </c>
      <c r="AX220" s="15" t="s">
        <v>81</v>
      </c>
      <c r="AY220" s="258" t="s">
        <v>202</v>
      </c>
    </row>
    <row r="221" s="2" customFormat="1" ht="16.5" customHeight="1">
      <c r="A221" s="40"/>
      <c r="B221" s="41"/>
      <c r="C221" s="205" t="s">
        <v>338</v>
      </c>
      <c r="D221" s="205" t="s">
        <v>204</v>
      </c>
      <c r="E221" s="206" t="s">
        <v>339</v>
      </c>
      <c r="F221" s="207" t="s">
        <v>340</v>
      </c>
      <c r="G221" s="208" t="s">
        <v>86</v>
      </c>
      <c r="H221" s="209">
        <v>38.664000000000001</v>
      </c>
      <c r="I221" s="210"/>
      <c r="J221" s="211">
        <f>ROUND(I221*H221,2)</f>
        <v>0</v>
      </c>
      <c r="K221" s="212"/>
      <c r="L221" s="46"/>
      <c r="M221" s="213" t="s">
        <v>19</v>
      </c>
      <c r="N221" s="214" t="s">
        <v>44</v>
      </c>
      <c r="O221" s="86"/>
      <c r="P221" s="215">
        <f>O221*H221</f>
        <v>0</v>
      </c>
      <c r="Q221" s="215">
        <v>1.0000000000000001E-05</v>
      </c>
      <c r="R221" s="215">
        <f>Q221*H221</f>
        <v>0.00038664000000000005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207</v>
      </c>
      <c r="AT221" s="217" t="s">
        <v>204</v>
      </c>
      <c r="AU221" s="217" t="s">
        <v>83</v>
      </c>
      <c r="AY221" s="19" t="s">
        <v>202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81</v>
      </c>
      <c r="BK221" s="218">
        <f>ROUND(I221*H221,2)</f>
        <v>0</v>
      </c>
      <c r="BL221" s="19" t="s">
        <v>207</v>
      </c>
      <c r="BM221" s="217" t="s">
        <v>341</v>
      </c>
    </row>
    <row r="222" s="2" customFormat="1">
      <c r="A222" s="40"/>
      <c r="B222" s="41"/>
      <c r="C222" s="42"/>
      <c r="D222" s="219" t="s">
        <v>209</v>
      </c>
      <c r="E222" s="42"/>
      <c r="F222" s="220" t="s">
        <v>342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209</v>
      </c>
      <c r="AU222" s="19" t="s">
        <v>83</v>
      </c>
    </row>
    <row r="223" s="2" customFormat="1">
      <c r="A223" s="40"/>
      <c r="B223" s="41"/>
      <c r="C223" s="42"/>
      <c r="D223" s="224" t="s">
        <v>211</v>
      </c>
      <c r="E223" s="42"/>
      <c r="F223" s="225" t="s">
        <v>343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211</v>
      </c>
      <c r="AU223" s="19" t="s">
        <v>83</v>
      </c>
    </row>
    <row r="224" s="13" customFormat="1">
      <c r="A224" s="13"/>
      <c r="B224" s="226"/>
      <c r="C224" s="227"/>
      <c r="D224" s="219" t="s">
        <v>213</v>
      </c>
      <c r="E224" s="228" t="s">
        <v>19</v>
      </c>
      <c r="F224" s="229" t="s">
        <v>311</v>
      </c>
      <c r="G224" s="227"/>
      <c r="H224" s="230">
        <v>3.4079999999999999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213</v>
      </c>
      <c r="AU224" s="236" t="s">
        <v>83</v>
      </c>
      <c r="AV224" s="13" t="s">
        <v>83</v>
      </c>
      <c r="AW224" s="13" t="s">
        <v>35</v>
      </c>
      <c r="AX224" s="13" t="s">
        <v>73</v>
      </c>
      <c r="AY224" s="236" t="s">
        <v>202</v>
      </c>
    </row>
    <row r="225" s="14" customFormat="1">
      <c r="A225" s="14"/>
      <c r="B225" s="237"/>
      <c r="C225" s="238"/>
      <c r="D225" s="219" t="s">
        <v>213</v>
      </c>
      <c r="E225" s="239" t="s">
        <v>19</v>
      </c>
      <c r="F225" s="240" t="s">
        <v>216</v>
      </c>
      <c r="G225" s="238"/>
      <c r="H225" s="241">
        <v>3.4079999999999999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213</v>
      </c>
      <c r="AU225" s="247" t="s">
        <v>83</v>
      </c>
      <c r="AV225" s="14" t="s">
        <v>88</v>
      </c>
      <c r="AW225" s="14" t="s">
        <v>35</v>
      </c>
      <c r="AX225" s="14" t="s">
        <v>73</v>
      </c>
      <c r="AY225" s="247" t="s">
        <v>202</v>
      </c>
    </row>
    <row r="226" s="13" customFormat="1">
      <c r="A226" s="13"/>
      <c r="B226" s="226"/>
      <c r="C226" s="227"/>
      <c r="D226" s="219" t="s">
        <v>213</v>
      </c>
      <c r="E226" s="228" t="s">
        <v>19</v>
      </c>
      <c r="F226" s="229" t="s">
        <v>344</v>
      </c>
      <c r="G226" s="227"/>
      <c r="H226" s="230">
        <v>14.69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213</v>
      </c>
      <c r="AU226" s="236" t="s">
        <v>83</v>
      </c>
      <c r="AV226" s="13" t="s">
        <v>83</v>
      </c>
      <c r="AW226" s="13" t="s">
        <v>35</v>
      </c>
      <c r="AX226" s="13" t="s">
        <v>73</v>
      </c>
      <c r="AY226" s="236" t="s">
        <v>202</v>
      </c>
    </row>
    <row r="227" s="13" customFormat="1">
      <c r="A227" s="13"/>
      <c r="B227" s="226"/>
      <c r="C227" s="227"/>
      <c r="D227" s="219" t="s">
        <v>213</v>
      </c>
      <c r="E227" s="228" t="s">
        <v>19</v>
      </c>
      <c r="F227" s="229" t="s">
        <v>345</v>
      </c>
      <c r="G227" s="227"/>
      <c r="H227" s="230">
        <v>20.565999999999999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213</v>
      </c>
      <c r="AU227" s="236" t="s">
        <v>83</v>
      </c>
      <c r="AV227" s="13" t="s">
        <v>83</v>
      </c>
      <c r="AW227" s="13" t="s">
        <v>35</v>
      </c>
      <c r="AX227" s="13" t="s">
        <v>73</v>
      </c>
      <c r="AY227" s="236" t="s">
        <v>202</v>
      </c>
    </row>
    <row r="228" s="15" customFormat="1">
      <c r="A228" s="15"/>
      <c r="B228" s="248"/>
      <c r="C228" s="249"/>
      <c r="D228" s="219" t="s">
        <v>213</v>
      </c>
      <c r="E228" s="250" t="s">
        <v>19</v>
      </c>
      <c r="F228" s="251" t="s">
        <v>224</v>
      </c>
      <c r="G228" s="249"/>
      <c r="H228" s="252">
        <v>38.664000000000001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8" t="s">
        <v>213</v>
      </c>
      <c r="AU228" s="258" t="s">
        <v>83</v>
      </c>
      <c r="AV228" s="15" t="s">
        <v>207</v>
      </c>
      <c r="AW228" s="15" t="s">
        <v>35</v>
      </c>
      <c r="AX228" s="15" t="s">
        <v>81</v>
      </c>
      <c r="AY228" s="258" t="s">
        <v>202</v>
      </c>
    </row>
    <row r="229" s="2" customFormat="1" ht="16.5" customHeight="1">
      <c r="A229" s="40"/>
      <c r="B229" s="41"/>
      <c r="C229" s="205" t="s">
        <v>346</v>
      </c>
      <c r="D229" s="205" t="s">
        <v>204</v>
      </c>
      <c r="E229" s="206" t="s">
        <v>347</v>
      </c>
      <c r="F229" s="207" t="s">
        <v>348</v>
      </c>
      <c r="G229" s="208" t="s">
        <v>86</v>
      </c>
      <c r="H229" s="209">
        <v>900</v>
      </c>
      <c r="I229" s="210"/>
      <c r="J229" s="211">
        <f>ROUND(I229*H229,2)</f>
        <v>0</v>
      </c>
      <c r="K229" s="212"/>
      <c r="L229" s="46"/>
      <c r="M229" s="213" t="s">
        <v>19</v>
      </c>
      <c r="N229" s="214" t="s">
        <v>44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207</v>
      </c>
      <c r="AT229" s="217" t="s">
        <v>204</v>
      </c>
      <c r="AU229" s="217" t="s">
        <v>83</v>
      </c>
      <c r="AY229" s="19" t="s">
        <v>202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81</v>
      </c>
      <c r="BK229" s="218">
        <f>ROUND(I229*H229,2)</f>
        <v>0</v>
      </c>
      <c r="BL229" s="19" t="s">
        <v>207</v>
      </c>
      <c r="BM229" s="217" t="s">
        <v>349</v>
      </c>
    </row>
    <row r="230" s="2" customFormat="1">
      <c r="A230" s="40"/>
      <c r="B230" s="41"/>
      <c r="C230" s="42"/>
      <c r="D230" s="219" t="s">
        <v>209</v>
      </c>
      <c r="E230" s="42"/>
      <c r="F230" s="220" t="s">
        <v>350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209</v>
      </c>
      <c r="AU230" s="19" t="s">
        <v>83</v>
      </c>
    </row>
    <row r="231" s="2" customFormat="1">
      <c r="A231" s="40"/>
      <c r="B231" s="41"/>
      <c r="C231" s="42"/>
      <c r="D231" s="224" t="s">
        <v>211</v>
      </c>
      <c r="E231" s="42"/>
      <c r="F231" s="225" t="s">
        <v>351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211</v>
      </c>
      <c r="AU231" s="19" t="s">
        <v>83</v>
      </c>
    </row>
    <row r="232" s="13" customFormat="1">
      <c r="A232" s="13"/>
      <c r="B232" s="226"/>
      <c r="C232" s="227"/>
      <c r="D232" s="219" t="s">
        <v>213</v>
      </c>
      <c r="E232" s="228" t="s">
        <v>19</v>
      </c>
      <c r="F232" s="229" t="s">
        <v>352</v>
      </c>
      <c r="G232" s="227"/>
      <c r="H232" s="230">
        <v>900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213</v>
      </c>
      <c r="AU232" s="236" t="s">
        <v>83</v>
      </c>
      <c r="AV232" s="13" t="s">
        <v>83</v>
      </c>
      <c r="AW232" s="13" t="s">
        <v>35</v>
      </c>
      <c r="AX232" s="13" t="s">
        <v>73</v>
      </c>
      <c r="AY232" s="236" t="s">
        <v>202</v>
      </c>
    </row>
    <row r="233" s="15" customFormat="1">
      <c r="A233" s="15"/>
      <c r="B233" s="248"/>
      <c r="C233" s="249"/>
      <c r="D233" s="219" t="s">
        <v>213</v>
      </c>
      <c r="E233" s="250" t="s">
        <v>19</v>
      </c>
      <c r="F233" s="251" t="s">
        <v>224</v>
      </c>
      <c r="G233" s="249"/>
      <c r="H233" s="252">
        <v>900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8" t="s">
        <v>213</v>
      </c>
      <c r="AU233" s="258" t="s">
        <v>83</v>
      </c>
      <c r="AV233" s="15" t="s">
        <v>207</v>
      </c>
      <c r="AW233" s="15" t="s">
        <v>35</v>
      </c>
      <c r="AX233" s="15" t="s">
        <v>81</v>
      </c>
      <c r="AY233" s="258" t="s">
        <v>202</v>
      </c>
    </row>
    <row r="234" s="2" customFormat="1" ht="16.5" customHeight="1">
      <c r="A234" s="40"/>
      <c r="B234" s="41"/>
      <c r="C234" s="205" t="s">
        <v>8</v>
      </c>
      <c r="D234" s="205" t="s">
        <v>204</v>
      </c>
      <c r="E234" s="206" t="s">
        <v>353</v>
      </c>
      <c r="F234" s="207" t="s">
        <v>354</v>
      </c>
      <c r="G234" s="208" t="s">
        <v>86</v>
      </c>
      <c r="H234" s="209">
        <v>62</v>
      </c>
      <c r="I234" s="210"/>
      <c r="J234" s="211">
        <f>ROUND(I234*H234,2)</f>
        <v>0</v>
      </c>
      <c r="K234" s="212"/>
      <c r="L234" s="46"/>
      <c r="M234" s="213" t="s">
        <v>19</v>
      </c>
      <c r="N234" s="214" t="s">
        <v>44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207</v>
      </c>
      <c r="AT234" s="217" t="s">
        <v>204</v>
      </c>
      <c r="AU234" s="217" t="s">
        <v>83</v>
      </c>
      <c r="AY234" s="19" t="s">
        <v>202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81</v>
      </c>
      <c r="BK234" s="218">
        <f>ROUND(I234*H234,2)</f>
        <v>0</v>
      </c>
      <c r="BL234" s="19" t="s">
        <v>207</v>
      </c>
      <c r="BM234" s="217" t="s">
        <v>355</v>
      </c>
    </row>
    <row r="235" s="2" customFormat="1">
      <c r="A235" s="40"/>
      <c r="B235" s="41"/>
      <c r="C235" s="42"/>
      <c r="D235" s="219" t="s">
        <v>209</v>
      </c>
      <c r="E235" s="42"/>
      <c r="F235" s="220" t="s">
        <v>356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209</v>
      </c>
      <c r="AU235" s="19" t="s">
        <v>83</v>
      </c>
    </row>
    <row r="236" s="2" customFormat="1">
      <c r="A236" s="40"/>
      <c r="B236" s="41"/>
      <c r="C236" s="42"/>
      <c r="D236" s="224" t="s">
        <v>211</v>
      </c>
      <c r="E236" s="42"/>
      <c r="F236" s="225" t="s">
        <v>357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211</v>
      </c>
      <c r="AU236" s="19" t="s">
        <v>83</v>
      </c>
    </row>
    <row r="237" s="13" customFormat="1">
      <c r="A237" s="13"/>
      <c r="B237" s="226"/>
      <c r="C237" s="227"/>
      <c r="D237" s="219" t="s">
        <v>213</v>
      </c>
      <c r="E237" s="228" t="s">
        <v>19</v>
      </c>
      <c r="F237" s="229" t="s">
        <v>358</v>
      </c>
      <c r="G237" s="227"/>
      <c r="H237" s="230">
        <v>62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213</v>
      </c>
      <c r="AU237" s="236" t="s">
        <v>83</v>
      </c>
      <c r="AV237" s="13" t="s">
        <v>83</v>
      </c>
      <c r="AW237" s="13" t="s">
        <v>35</v>
      </c>
      <c r="AX237" s="13" t="s">
        <v>81</v>
      </c>
      <c r="AY237" s="236" t="s">
        <v>202</v>
      </c>
    </row>
    <row r="238" s="2" customFormat="1" ht="16.5" customHeight="1">
      <c r="A238" s="40"/>
      <c r="B238" s="41"/>
      <c r="C238" s="205" t="s">
        <v>359</v>
      </c>
      <c r="D238" s="205" t="s">
        <v>204</v>
      </c>
      <c r="E238" s="206" t="s">
        <v>360</v>
      </c>
      <c r="F238" s="207" t="s">
        <v>361</v>
      </c>
      <c r="G238" s="208" t="s">
        <v>86</v>
      </c>
      <c r="H238" s="209">
        <v>0.80500000000000005</v>
      </c>
      <c r="I238" s="210"/>
      <c r="J238" s="211">
        <f>ROUND(I238*H238,2)</f>
        <v>0</v>
      </c>
      <c r="K238" s="212"/>
      <c r="L238" s="46"/>
      <c r="M238" s="213" t="s">
        <v>19</v>
      </c>
      <c r="N238" s="214" t="s">
        <v>44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0.074999999999999997</v>
      </c>
      <c r="T238" s="216">
        <f>S238*H238</f>
        <v>0.060374999999999998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207</v>
      </c>
      <c r="AT238" s="217" t="s">
        <v>204</v>
      </c>
      <c r="AU238" s="217" t="s">
        <v>83</v>
      </c>
      <c r="AY238" s="19" t="s">
        <v>202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81</v>
      </c>
      <c r="BK238" s="218">
        <f>ROUND(I238*H238,2)</f>
        <v>0</v>
      </c>
      <c r="BL238" s="19" t="s">
        <v>207</v>
      </c>
      <c r="BM238" s="217" t="s">
        <v>362</v>
      </c>
    </row>
    <row r="239" s="2" customFormat="1">
      <c r="A239" s="40"/>
      <c r="B239" s="41"/>
      <c r="C239" s="42"/>
      <c r="D239" s="219" t="s">
        <v>209</v>
      </c>
      <c r="E239" s="42"/>
      <c r="F239" s="220" t="s">
        <v>363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209</v>
      </c>
      <c r="AU239" s="19" t="s">
        <v>83</v>
      </c>
    </row>
    <row r="240" s="2" customFormat="1">
      <c r="A240" s="40"/>
      <c r="B240" s="41"/>
      <c r="C240" s="42"/>
      <c r="D240" s="224" t="s">
        <v>211</v>
      </c>
      <c r="E240" s="42"/>
      <c r="F240" s="225" t="s">
        <v>364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211</v>
      </c>
      <c r="AU240" s="19" t="s">
        <v>83</v>
      </c>
    </row>
    <row r="241" s="13" customFormat="1">
      <c r="A241" s="13"/>
      <c r="B241" s="226"/>
      <c r="C241" s="227"/>
      <c r="D241" s="219" t="s">
        <v>213</v>
      </c>
      <c r="E241" s="228" t="s">
        <v>19</v>
      </c>
      <c r="F241" s="229" t="s">
        <v>365</v>
      </c>
      <c r="G241" s="227"/>
      <c r="H241" s="230">
        <v>0.80500000000000005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213</v>
      </c>
      <c r="AU241" s="236" t="s">
        <v>83</v>
      </c>
      <c r="AV241" s="13" t="s">
        <v>83</v>
      </c>
      <c r="AW241" s="13" t="s">
        <v>35</v>
      </c>
      <c r="AX241" s="13" t="s">
        <v>73</v>
      </c>
      <c r="AY241" s="236" t="s">
        <v>202</v>
      </c>
    </row>
    <row r="242" s="15" customFormat="1">
      <c r="A242" s="15"/>
      <c r="B242" s="248"/>
      <c r="C242" s="249"/>
      <c r="D242" s="219" t="s">
        <v>213</v>
      </c>
      <c r="E242" s="250" t="s">
        <v>19</v>
      </c>
      <c r="F242" s="251" t="s">
        <v>224</v>
      </c>
      <c r="G242" s="249"/>
      <c r="H242" s="252">
        <v>0.80500000000000005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8" t="s">
        <v>213</v>
      </c>
      <c r="AU242" s="258" t="s">
        <v>83</v>
      </c>
      <c r="AV242" s="15" t="s">
        <v>207</v>
      </c>
      <c r="AW242" s="15" t="s">
        <v>35</v>
      </c>
      <c r="AX242" s="15" t="s">
        <v>81</v>
      </c>
      <c r="AY242" s="258" t="s">
        <v>202</v>
      </c>
    </row>
    <row r="243" s="2" customFormat="1" ht="16.5" customHeight="1">
      <c r="A243" s="40"/>
      <c r="B243" s="41"/>
      <c r="C243" s="205" t="s">
        <v>366</v>
      </c>
      <c r="D243" s="205" t="s">
        <v>204</v>
      </c>
      <c r="E243" s="206" t="s">
        <v>367</v>
      </c>
      <c r="F243" s="207" t="s">
        <v>368</v>
      </c>
      <c r="G243" s="208" t="s">
        <v>86</v>
      </c>
      <c r="H243" s="209">
        <v>68.790999999999997</v>
      </c>
      <c r="I243" s="210"/>
      <c r="J243" s="211">
        <f>ROUND(I243*H243,2)</f>
        <v>0</v>
      </c>
      <c r="K243" s="212"/>
      <c r="L243" s="46"/>
      <c r="M243" s="213" t="s">
        <v>19</v>
      </c>
      <c r="N243" s="214" t="s">
        <v>44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0.053999999999999999</v>
      </c>
      <c r="T243" s="216">
        <f>S243*H243</f>
        <v>3.7147139999999998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207</v>
      </c>
      <c r="AT243" s="217" t="s">
        <v>204</v>
      </c>
      <c r="AU243" s="217" t="s">
        <v>83</v>
      </c>
      <c r="AY243" s="19" t="s">
        <v>202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81</v>
      </c>
      <c r="BK243" s="218">
        <f>ROUND(I243*H243,2)</f>
        <v>0</v>
      </c>
      <c r="BL243" s="19" t="s">
        <v>207</v>
      </c>
      <c r="BM243" s="217" t="s">
        <v>369</v>
      </c>
    </row>
    <row r="244" s="2" customFormat="1">
      <c r="A244" s="40"/>
      <c r="B244" s="41"/>
      <c r="C244" s="42"/>
      <c r="D244" s="219" t="s">
        <v>209</v>
      </c>
      <c r="E244" s="42"/>
      <c r="F244" s="220" t="s">
        <v>370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209</v>
      </c>
      <c r="AU244" s="19" t="s">
        <v>83</v>
      </c>
    </row>
    <row r="245" s="2" customFormat="1">
      <c r="A245" s="40"/>
      <c r="B245" s="41"/>
      <c r="C245" s="42"/>
      <c r="D245" s="224" t="s">
        <v>211</v>
      </c>
      <c r="E245" s="42"/>
      <c r="F245" s="225" t="s">
        <v>371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211</v>
      </c>
      <c r="AU245" s="19" t="s">
        <v>83</v>
      </c>
    </row>
    <row r="246" s="13" customFormat="1">
      <c r="A246" s="13"/>
      <c r="B246" s="226"/>
      <c r="C246" s="227"/>
      <c r="D246" s="219" t="s">
        <v>213</v>
      </c>
      <c r="E246" s="228" t="s">
        <v>19</v>
      </c>
      <c r="F246" s="229" t="s">
        <v>372</v>
      </c>
      <c r="G246" s="227"/>
      <c r="H246" s="230">
        <v>3.4079999999999999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213</v>
      </c>
      <c r="AU246" s="236" t="s">
        <v>83</v>
      </c>
      <c r="AV246" s="13" t="s">
        <v>83</v>
      </c>
      <c r="AW246" s="13" t="s">
        <v>35</v>
      </c>
      <c r="AX246" s="13" t="s">
        <v>73</v>
      </c>
      <c r="AY246" s="236" t="s">
        <v>202</v>
      </c>
    </row>
    <row r="247" s="13" customFormat="1">
      <c r="A247" s="13"/>
      <c r="B247" s="226"/>
      <c r="C247" s="227"/>
      <c r="D247" s="219" t="s">
        <v>213</v>
      </c>
      <c r="E247" s="228" t="s">
        <v>19</v>
      </c>
      <c r="F247" s="229" t="s">
        <v>373</v>
      </c>
      <c r="G247" s="227"/>
      <c r="H247" s="230">
        <v>2.375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213</v>
      </c>
      <c r="AU247" s="236" t="s">
        <v>83</v>
      </c>
      <c r="AV247" s="13" t="s">
        <v>83</v>
      </c>
      <c r="AW247" s="13" t="s">
        <v>35</v>
      </c>
      <c r="AX247" s="13" t="s">
        <v>73</v>
      </c>
      <c r="AY247" s="236" t="s">
        <v>202</v>
      </c>
    </row>
    <row r="248" s="14" customFormat="1">
      <c r="A248" s="14"/>
      <c r="B248" s="237"/>
      <c r="C248" s="238"/>
      <c r="D248" s="219" t="s">
        <v>213</v>
      </c>
      <c r="E248" s="239" t="s">
        <v>19</v>
      </c>
      <c r="F248" s="240" t="s">
        <v>216</v>
      </c>
      <c r="G248" s="238"/>
      <c r="H248" s="241">
        <v>5.7829999999999995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213</v>
      </c>
      <c r="AU248" s="247" t="s">
        <v>83</v>
      </c>
      <c r="AV248" s="14" t="s">
        <v>88</v>
      </c>
      <c r="AW248" s="14" t="s">
        <v>35</v>
      </c>
      <c r="AX248" s="14" t="s">
        <v>73</v>
      </c>
      <c r="AY248" s="247" t="s">
        <v>202</v>
      </c>
    </row>
    <row r="249" s="13" customFormat="1">
      <c r="A249" s="13"/>
      <c r="B249" s="226"/>
      <c r="C249" s="227"/>
      <c r="D249" s="219" t="s">
        <v>213</v>
      </c>
      <c r="E249" s="228" t="s">
        <v>19</v>
      </c>
      <c r="F249" s="229" t="s">
        <v>374</v>
      </c>
      <c r="G249" s="227"/>
      <c r="H249" s="230">
        <v>14.69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213</v>
      </c>
      <c r="AU249" s="236" t="s">
        <v>83</v>
      </c>
      <c r="AV249" s="13" t="s">
        <v>83</v>
      </c>
      <c r="AW249" s="13" t="s">
        <v>35</v>
      </c>
      <c r="AX249" s="13" t="s">
        <v>73</v>
      </c>
      <c r="AY249" s="236" t="s">
        <v>202</v>
      </c>
    </row>
    <row r="250" s="13" customFormat="1">
      <c r="A250" s="13"/>
      <c r="B250" s="226"/>
      <c r="C250" s="227"/>
      <c r="D250" s="219" t="s">
        <v>213</v>
      </c>
      <c r="E250" s="228" t="s">
        <v>19</v>
      </c>
      <c r="F250" s="229" t="s">
        <v>375</v>
      </c>
      <c r="G250" s="227"/>
      <c r="H250" s="230">
        <v>9.5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213</v>
      </c>
      <c r="AU250" s="236" t="s">
        <v>83</v>
      </c>
      <c r="AV250" s="13" t="s">
        <v>83</v>
      </c>
      <c r="AW250" s="13" t="s">
        <v>35</v>
      </c>
      <c r="AX250" s="13" t="s">
        <v>73</v>
      </c>
      <c r="AY250" s="236" t="s">
        <v>202</v>
      </c>
    </row>
    <row r="251" s="13" customFormat="1">
      <c r="A251" s="13"/>
      <c r="B251" s="226"/>
      <c r="C251" s="227"/>
      <c r="D251" s="219" t="s">
        <v>213</v>
      </c>
      <c r="E251" s="228" t="s">
        <v>19</v>
      </c>
      <c r="F251" s="229" t="s">
        <v>376</v>
      </c>
      <c r="G251" s="227"/>
      <c r="H251" s="230">
        <v>4.3760000000000003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213</v>
      </c>
      <c r="AU251" s="236" t="s">
        <v>83</v>
      </c>
      <c r="AV251" s="13" t="s">
        <v>83</v>
      </c>
      <c r="AW251" s="13" t="s">
        <v>35</v>
      </c>
      <c r="AX251" s="13" t="s">
        <v>73</v>
      </c>
      <c r="AY251" s="236" t="s">
        <v>202</v>
      </c>
    </row>
    <row r="252" s="13" customFormat="1">
      <c r="A252" s="13"/>
      <c r="B252" s="226"/>
      <c r="C252" s="227"/>
      <c r="D252" s="219" t="s">
        <v>213</v>
      </c>
      <c r="E252" s="228" t="s">
        <v>19</v>
      </c>
      <c r="F252" s="229" t="s">
        <v>377</v>
      </c>
      <c r="G252" s="227"/>
      <c r="H252" s="230">
        <v>20.565999999999999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213</v>
      </c>
      <c r="AU252" s="236" t="s">
        <v>83</v>
      </c>
      <c r="AV252" s="13" t="s">
        <v>83</v>
      </c>
      <c r="AW252" s="13" t="s">
        <v>35</v>
      </c>
      <c r="AX252" s="13" t="s">
        <v>73</v>
      </c>
      <c r="AY252" s="236" t="s">
        <v>202</v>
      </c>
    </row>
    <row r="253" s="13" customFormat="1">
      <c r="A253" s="13"/>
      <c r="B253" s="226"/>
      <c r="C253" s="227"/>
      <c r="D253" s="219" t="s">
        <v>213</v>
      </c>
      <c r="E253" s="228" t="s">
        <v>19</v>
      </c>
      <c r="F253" s="229" t="s">
        <v>378</v>
      </c>
      <c r="G253" s="227"/>
      <c r="H253" s="230">
        <v>9.5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213</v>
      </c>
      <c r="AU253" s="236" t="s">
        <v>83</v>
      </c>
      <c r="AV253" s="13" t="s">
        <v>83</v>
      </c>
      <c r="AW253" s="13" t="s">
        <v>35</v>
      </c>
      <c r="AX253" s="13" t="s">
        <v>73</v>
      </c>
      <c r="AY253" s="236" t="s">
        <v>202</v>
      </c>
    </row>
    <row r="254" s="13" customFormat="1">
      <c r="A254" s="13"/>
      <c r="B254" s="226"/>
      <c r="C254" s="227"/>
      <c r="D254" s="219" t="s">
        <v>213</v>
      </c>
      <c r="E254" s="228" t="s">
        <v>19</v>
      </c>
      <c r="F254" s="229" t="s">
        <v>379</v>
      </c>
      <c r="G254" s="227"/>
      <c r="H254" s="230">
        <v>4.3760000000000003</v>
      </c>
      <c r="I254" s="231"/>
      <c r="J254" s="227"/>
      <c r="K254" s="227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213</v>
      </c>
      <c r="AU254" s="236" t="s">
        <v>83</v>
      </c>
      <c r="AV254" s="13" t="s">
        <v>83</v>
      </c>
      <c r="AW254" s="13" t="s">
        <v>35</v>
      </c>
      <c r="AX254" s="13" t="s">
        <v>73</v>
      </c>
      <c r="AY254" s="236" t="s">
        <v>202</v>
      </c>
    </row>
    <row r="255" s="15" customFormat="1">
      <c r="A255" s="15"/>
      <c r="B255" s="248"/>
      <c r="C255" s="249"/>
      <c r="D255" s="219" t="s">
        <v>213</v>
      </c>
      <c r="E255" s="250" t="s">
        <v>19</v>
      </c>
      <c r="F255" s="251" t="s">
        <v>224</v>
      </c>
      <c r="G255" s="249"/>
      <c r="H255" s="252">
        <v>68.790999999999997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8" t="s">
        <v>213</v>
      </c>
      <c r="AU255" s="258" t="s">
        <v>83</v>
      </c>
      <c r="AV255" s="15" t="s">
        <v>207</v>
      </c>
      <c r="AW255" s="15" t="s">
        <v>35</v>
      </c>
      <c r="AX255" s="15" t="s">
        <v>81</v>
      </c>
      <c r="AY255" s="258" t="s">
        <v>202</v>
      </c>
    </row>
    <row r="256" s="2" customFormat="1" ht="16.5" customHeight="1">
      <c r="A256" s="40"/>
      <c r="B256" s="41"/>
      <c r="C256" s="205" t="s">
        <v>380</v>
      </c>
      <c r="D256" s="205" t="s">
        <v>204</v>
      </c>
      <c r="E256" s="206" t="s">
        <v>381</v>
      </c>
      <c r="F256" s="207" t="s">
        <v>382</v>
      </c>
      <c r="G256" s="208" t="s">
        <v>86</v>
      </c>
      <c r="H256" s="209">
        <v>6.2880000000000003</v>
      </c>
      <c r="I256" s="210"/>
      <c r="J256" s="211">
        <f>ROUND(I256*H256,2)</f>
        <v>0</v>
      </c>
      <c r="K256" s="212"/>
      <c r="L256" s="46"/>
      <c r="M256" s="213" t="s">
        <v>19</v>
      </c>
      <c r="N256" s="214" t="s">
        <v>44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0.021000000000000001</v>
      </c>
      <c r="T256" s="216">
        <f>S256*H256</f>
        <v>0.13204800000000003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207</v>
      </c>
      <c r="AT256" s="217" t="s">
        <v>204</v>
      </c>
      <c r="AU256" s="217" t="s">
        <v>83</v>
      </c>
      <c r="AY256" s="19" t="s">
        <v>202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81</v>
      </c>
      <c r="BK256" s="218">
        <f>ROUND(I256*H256,2)</f>
        <v>0</v>
      </c>
      <c r="BL256" s="19" t="s">
        <v>207</v>
      </c>
      <c r="BM256" s="217" t="s">
        <v>383</v>
      </c>
    </row>
    <row r="257" s="2" customFormat="1">
      <c r="A257" s="40"/>
      <c r="B257" s="41"/>
      <c r="C257" s="42"/>
      <c r="D257" s="219" t="s">
        <v>209</v>
      </c>
      <c r="E257" s="42"/>
      <c r="F257" s="220" t="s">
        <v>384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209</v>
      </c>
      <c r="AU257" s="19" t="s">
        <v>83</v>
      </c>
    </row>
    <row r="258" s="2" customFormat="1">
      <c r="A258" s="40"/>
      <c r="B258" s="41"/>
      <c r="C258" s="42"/>
      <c r="D258" s="224" t="s">
        <v>211</v>
      </c>
      <c r="E258" s="42"/>
      <c r="F258" s="225" t="s">
        <v>385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211</v>
      </c>
      <c r="AU258" s="19" t="s">
        <v>83</v>
      </c>
    </row>
    <row r="259" s="13" customFormat="1">
      <c r="A259" s="13"/>
      <c r="B259" s="226"/>
      <c r="C259" s="227"/>
      <c r="D259" s="219" t="s">
        <v>213</v>
      </c>
      <c r="E259" s="228" t="s">
        <v>19</v>
      </c>
      <c r="F259" s="229" t="s">
        <v>142</v>
      </c>
      <c r="G259" s="227"/>
      <c r="H259" s="230">
        <v>6.2880000000000003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213</v>
      </c>
      <c r="AU259" s="236" t="s">
        <v>83</v>
      </c>
      <c r="AV259" s="13" t="s">
        <v>83</v>
      </c>
      <c r="AW259" s="13" t="s">
        <v>35</v>
      </c>
      <c r="AX259" s="13" t="s">
        <v>73</v>
      </c>
      <c r="AY259" s="236" t="s">
        <v>202</v>
      </c>
    </row>
    <row r="260" s="15" customFormat="1">
      <c r="A260" s="15"/>
      <c r="B260" s="248"/>
      <c r="C260" s="249"/>
      <c r="D260" s="219" t="s">
        <v>213</v>
      </c>
      <c r="E260" s="250" t="s">
        <v>19</v>
      </c>
      <c r="F260" s="251" t="s">
        <v>224</v>
      </c>
      <c r="G260" s="249"/>
      <c r="H260" s="252">
        <v>6.2880000000000003</v>
      </c>
      <c r="I260" s="253"/>
      <c r="J260" s="249"/>
      <c r="K260" s="249"/>
      <c r="L260" s="254"/>
      <c r="M260" s="255"/>
      <c r="N260" s="256"/>
      <c r="O260" s="256"/>
      <c r="P260" s="256"/>
      <c r="Q260" s="256"/>
      <c r="R260" s="256"/>
      <c r="S260" s="256"/>
      <c r="T260" s="257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8" t="s">
        <v>213</v>
      </c>
      <c r="AU260" s="258" t="s">
        <v>83</v>
      </c>
      <c r="AV260" s="15" t="s">
        <v>207</v>
      </c>
      <c r="AW260" s="15" t="s">
        <v>35</v>
      </c>
      <c r="AX260" s="15" t="s">
        <v>81</v>
      </c>
      <c r="AY260" s="258" t="s">
        <v>202</v>
      </c>
    </row>
    <row r="261" s="12" customFormat="1" ht="22.8" customHeight="1">
      <c r="A261" s="12"/>
      <c r="B261" s="189"/>
      <c r="C261" s="190"/>
      <c r="D261" s="191" t="s">
        <v>72</v>
      </c>
      <c r="E261" s="203" t="s">
        <v>386</v>
      </c>
      <c r="F261" s="203" t="s">
        <v>387</v>
      </c>
      <c r="G261" s="190"/>
      <c r="H261" s="190"/>
      <c r="I261" s="193"/>
      <c r="J261" s="204">
        <f>BK261</f>
        <v>0</v>
      </c>
      <c r="K261" s="190"/>
      <c r="L261" s="195"/>
      <c r="M261" s="196"/>
      <c r="N261" s="197"/>
      <c r="O261" s="197"/>
      <c r="P261" s="198">
        <f>SUM(P262:P277)</f>
        <v>0</v>
      </c>
      <c r="Q261" s="197"/>
      <c r="R261" s="198">
        <f>SUM(R262:R277)</f>
        <v>0.0065129999999999997</v>
      </c>
      <c r="S261" s="197"/>
      <c r="T261" s="199">
        <f>SUM(T262:T277)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0" t="s">
        <v>81</v>
      </c>
      <c r="AT261" s="201" t="s">
        <v>72</v>
      </c>
      <c r="AU261" s="201" t="s">
        <v>81</v>
      </c>
      <c r="AY261" s="200" t="s">
        <v>202</v>
      </c>
      <c r="BK261" s="202">
        <f>SUM(BK262:BK277)</f>
        <v>0</v>
      </c>
    </row>
    <row r="262" s="2" customFormat="1" ht="21.75" customHeight="1">
      <c r="A262" s="40"/>
      <c r="B262" s="41"/>
      <c r="C262" s="205" t="s">
        <v>388</v>
      </c>
      <c r="D262" s="205" t="s">
        <v>204</v>
      </c>
      <c r="E262" s="206" t="s">
        <v>389</v>
      </c>
      <c r="F262" s="207" t="s">
        <v>390</v>
      </c>
      <c r="G262" s="208" t="s">
        <v>86</v>
      </c>
      <c r="H262" s="209">
        <v>50.100000000000001</v>
      </c>
      <c r="I262" s="210"/>
      <c r="J262" s="211">
        <f>ROUND(I262*H262,2)</f>
        <v>0</v>
      </c>
      <c r="K262" s="212"/>
      <c r="L262" s="46"/>
      <c r="M262" s="213" t="s">
        <v>19</v>
      </c>
      <c r="N262" s="214" t="s">
        <v>44</v>
      </c>
      <c r="O262" s="86"/>
      <c r="P262" s="215">
        <f>O262*H262</f>
        <v>0</v>
      </c>
      <c r="Q262" s="215">
        <v>0.00012999999999999999</v>
      </c>
      <c r="R262" s="215">
        <f>Q262*H262</f>
        <v>0.0065129999999999997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207</v>
      </c>
      <c r="AT262" s="217" t="s">
        <v>204</v>
      </c>
      <c r="AU262" s="217" t="s">
        <v>83</v>
      </c>
      <c r="AY262" s="19" t="s">
        <v>202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81</v>
      </c>
      <c r="BK262" s="218">
        <f>ROUND(I262*H262,2)</f>
        <v>0</v>
      </c>
      <c r="BL262" s="19" t="s">
        <v>207</v>
      </c>
      <c r="BM262" s="217" t="s">
        <v>391</v>
      </c>
    </row>
    <row r="263" s="2" customFormat="1">
      <c r="A263" s="40"/>
      <c r="B263" s="41"/>
      <c r="C263" s="42"/>
      <c r="D263" s="219" t="s">
        <v>209</v>
      </c>
      <c r="E263" s="42"/>
      <c r="F263" s="220" t="s">
        <v>392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209</v>
      </c>
      <c r="AU263" s="19" t="s">
        <v>83</v>
      </c>
    </row>
    <row r="264" s="2" customFormat="1">
      <c r="A264" s="40"/>
      <c r="B264" s="41"/>
      <c r="C264" s="42"/>
      <c r="D264" s="224" t="s">
        <v>211</v>
      </c>
      <c r="E264" s="42"/>
      <c r="F264" s="225" t="s">
        <v>393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211</v>
      </c>
      <c r="AU264" s="19" t="s">
        <v>83</v>
      </c>
    </row>
    <row r="265" s="13" customFormat="1">
      <c r="A265" s="13"/>
      <c r="B265" s="226"/>
      <c r="C265" s="227"/>
      <c r="D265" s="219" t="s">
        <v>213</v>
      </c>
      <c r="E265" s="228" t="s">
        <v>19</v>
      </c>
      <c r="F265" s="229" t="s">
        <v>394</v>
      </c>
      <c r="G265" s="227"/>
      <c r="H265" s="230">
        <v>1.45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213</v>
      </c>
      <c r="AU265" s="236" t="s">
        <v>83</v>
      </c>
      <c r="AV265" s="13" t="s">
        <v>83</v>
      </c>
      <c r="AW265" s="13" t="s">
        <v>35</v>
      </c>
      <c r="AX265" s="13" t="s">
        <v>73</v>
      </c>
      <c r="AY265" s="236" t="s">
        <v>202</v>
      </c>
    </row>
    <row r="266" s="13" customFormat="1">
      <c r="A266" s="13"/>
      <c r="B266" s="226"/>
      <c r="C266" s="227"/>
      <c r="D266" s="219" t="s">
        <v>213</v>
      </c>
      <c r="E266" s="228" t="s">
        <v>19</v>
      </c>
      <c r="F266" s="229" t="s">
        <v>279</v>
      </c>
      <c r="G266" s="227"/>
      <c r="H266" s="230">
        <v>1.25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213</v>
      </c>
      <c r="AU266" s="236" t="s">
        <v>83</v>
      </c>
      <c r="AV266" s="13" t="s">
        <v>83</v>
      </c>
      <c r="AW266" s="13" t="s">
        <v>35</v>
      </c>
      <c r="AX266" s="13" t="s">
        <v>73</v>
      </c>
      <c r="AY266" s="236" t="s">
        <v>202</v>
      </c>
    </row>
    <row r="267" s="14" customFormat="1">
      <c r="A267" s="14"/>
      <c r="B267" s="237"/>
      <c r="C267" s="238"/>
      <c r="D267" s="219" t="s">
        <v>213</v>
      </c>
      <c r="E267" s="239" t="s">
        <v>19</v>
      </c>
      <c r="F267" s="240" t="s">
        <v>216</v>
      </c>
      <c r="G267" s="238"/>
      <c r="H267" s="241">
        <v>2.7000000000000002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213</v>
      </c>
      <c r="AU267" s="247" t="s">
        <v>83</v>
      </c>
      <c r="AV267" s="14" t="s">
        <v>88</v>
      </c>
      <c r="AW267" s="14" t="s">
        <v>35</v>
      </c>
      <c r="AX267" s="14" t="s">
        <v>73</v>
      </c>
      <c r="AY267" s="247" t="s">
        <v>202</v>
      </c>
    </row>
    <row r="268" s="13" customFormat="1">
      <c r="A268" s="13"/>
      <c r="B268" s="226"/>
      <c r="C268" s="227"/>
      <c r="D268" s="219" t="s">
        <v>213</v>
      </c>
      <c r="E268" s="228" t="s">
        <v>19</v>
      </c>
      <c r="F268" s="229" t="s">
        <v>395</v>
      </c>
      <c r="G268" s="227"/>
      <c r="H268" s="230">
        <v>6.25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213</v>
      </c>
      <c r="AU268" s="236" t="s">
        <v>83</v>
      </c>
      <c r="AV268" s="13" t="s">
        <v>83</v>
      </c>
      <c r="AW268" s="13" t="s">
        <v>35</v>
      </c>
      <c r="AX268" s="13" t="s">
        <v>73</v>
      </c>
      <c r="AY268" s="236" t="s">
        <v>202</v>
      </c>
    </row>
    <row r="269" s="13" customFormat="1">
      <c r="A269" s="13"/>
      <c r="B269" s="226"/>
      <c r="C269" s="227"/>
      <c r="D269" s="219" t="s">
        <v>213</v>
      </c>
      <c r="E269" s="228" t="s">
        <v>19</v>
      </c>
      <c r="F269" s="229" t="s">
        <v>281</v>
      </c>
      <c r="G269" s="227"/>
      <c r="H269" s="230">
        <v>5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213</v>
      </c>
      <c r="AU269" s="236" t="s">
        <v>83</v>
      </c>
      <c r="AV269" s="13" t="s">
        <v>83</v>
      </c>
      <c r="AW269" s="13" t="s">
        <v>35</v>
      </c>
      <c r="AX269" s="13" t="s">
        <v>73</v>
      </c>
      <c r="AY269" s="236" t="s">
        <v>202</v>
      </c>
    </row>
    <row r="270" s="13" customFormat="1">
      <c r="A270" s="13"/>
      <c r="B270" s="226"/>
      <c r="C270" s="227"/>
      <c r="D270" s="219" t="s">
        <v>213</v>
      </c>
      <c r="E270" s="228" t="s">
        <v>19</v>
      </c>
      <c r="F270" s="229" t="s">
        <v>282</v>
      </c>
      <c r="G270" s="227"/>
      <c r="H270" s="230">
        <v>2.5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213</v>
      </c>
      <c r="AU270" s="236" t="s">
        <v>83</v>
      </c>
      <c r="AV270" s="13" t="s">
        <v>83</v>
      </c>
      <c r="AW270" s="13" t="s">
        <v>35</v>
      </c>
      <c r="AX270" s="13" t="s">
        <v>73</v>
      </c>
      <c r="AY270" s="236" t="s">
        <v>202</v>
      </c>
    </row>
    <row r="271" s="13" customFormat="1">
      <c r="A271" s="13"/>
      <c r="B271" s="226"/>
      <c r="C271" s="227"/>
      <c r="D271" s="219" t="s">
        <v>213</v>
      </c>
      <c r="E271" s="228" t="s">
        <v>19</v>
      </c>
      <c r="F271" s="229" t="s">
        <v>283</v>
      </c>
      <c r="G271" s="227"/>
      <c r="H271" s="230">
        <v>0.69999999999999996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213</v>
      </c>
      <c r="AU271" s="236" t="s">
        <v>83</v>
      </c>
      <c r="AV271" s="13" t="s">
        <v>83</v>
      </c>
      <c r="AW271" s="13" t="s">
        <v>35</v>
      </c>
      <c r="AX271" s="13" t="s">
        <v>73</v>
      </c>
      <c r="AY271" s="236" t="s">
        <v>202</v>
      </c>
    </row>
    <row r="272" s="13" customFormat="1">
      <c r="A272" s="13"/>
      <c r="B272" s="226"/>
      <c r="C272" s="227"/>
      <c r="D272" s="219" t="s">
        <v>213</v>
      </c>
      <c r="E272" s="228" t="s">
        <v>19</v>
      </c>
      <c r="F272" s="229" t="s">
        <v>396</v>
      </c>
      <c r="G272" s="227"/>
      <c r="H272" s="230">
        <v>8.75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213</v>
      </c>
      <c r="AU272" s="236" t="s">
        <v>83</v>
      </c>
      <c r="AV272" s="13" t="s">
        <v>83</v>
      </c>
      <c r="AW272" s="13" t="s">
        <v>35</v>
      </c>
      <c r="AX272" s="13" t="s">
        <v>73</v>
      </c>
      <c r="AY272" s="236" t="s">
        <v>202</v>
      </c>
    </row>
    <row r="273" s="13" customFormat="1">
      <c r="A273" s="13"/>
      <c r="B273" s="226"/>
      <c r="C273" s="227"/>
      <c r="D273" s="219" t="s">
        <v>213</v>
      </c>
      <c r="E273" s="228" t="s">
        <v>19</v>
      </c>
      <c r="F273" s="229" t="s">
        <v>285</v>
      </c>
      <c r="G273" s="227"/>
      <c r="H273" s="230">
        <v>5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213</v>
      </c>
      <c r="AU273" s="236" t="s">
        <v>83</v>
      </c>
      <c r="AV273" s="13" t="s">
        <v>83</v>
      </c>
      <c r="AW273" s="13" t="s">
        <v>35</v>
      </c>
      <c r="AX273" s="13" t="s">
        <v>73</v>
      </c>
      <c r="AY273" s="236" t="s">
        <v>202</v>
      </c>
    </row>
    <row r="274" s="13" customFormat="1">
      <c r="A274" s="13"/>
      <c r="B274" s="226"/>
      <c r="C274" s="227"/>
      <c r="D274" s="219" t="s">
        <v>213</v>
      </c>
      <c r="E274" s="228" t="s">
        <v>19</v>
      </c>
      <c r="F274" s="229" t="s">
        <v>286</v>
      </c>
      <c r="G274" s="227"/>
      <c r="H274" s="230">
        <v>2.5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213</v>
      </c>
      <c r="AU274" s="236" t="s">
        <v>83</v>
      </c>
      <c r="AV274" s="13" t="s">
        <v>83</v>
      </c>
      <c r="AW274" s="13" t="s">
        <v>35</v>
      </c>
      <c r="AX274" s="13" t="s">
        <v>73</v>
      </c>
      <c r="AY274" s="236" t="s">
        <v>202</v>
      </c>
    </row>
    <row r="275" s="15" customFormat="1">
      <c r="A275" s="15"/>
      <c r="B275" s="248"/>
      <c r="C275" s="249"/>
      <c r="D275" s="219" t="s">
        <v>213</v>
      </c>
      <c r="E275" s="250" t="s">
        <v>153</v>
      </c>
      <c r="F275" s="251" t="s">
        <v>224</v>
      </c>
      <c r="G275" s="249"/>
      <c r="H275" s="252">
        <v>33.399999999999999</v>
      </c>
      <c r="I275" s="253"/>
      <c r="J275" s="249"/>
      <c r="K275" s="249"/>
      <c r="L275" s="254"/>
      <c r="M275" s="255"/>
      <c r="N275" s="256"/>
      <c r="O275" s="256"/>
      <c r="P275" s="256"/>
      <c r="Q275" s="256"/>
      <c r="R275" s="256"/>
      <c r="S275" s="256"/>
      <c r="T275" s="257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8" t="s">
        <v>213</v>
      </c>
      <c r="AU275" s="258" t="s">
        <v>83</v>
      </c>
      <c r="AV275" s="15" t="s">
        <v>207</v>
      </c>
      <c r="AW275" s="15" t="s">
        <v>35</v>
      </c>
      <c r="AX275" s="15" t="s">
        <v>73</v>
      </c>
      <c r="AY275" s="258" t="s">
        <v>202</v>
      </c>
    </row>
    <row r="276" s="13" customFormat="1">
      <c r="A276" s="13"/>
      <c r="B276" s="226"/>
      <c r="C276" s="227"/>
      <c r="D276" s="219" t="s">
        <v>213</v>
      </c>
      <c r="E276" s="228" t="s">
        <v>19</v>
      </c>
      <c r="F276" s="229" t="s">
        <v>397</v>
      </c>
      <c r="G276" s="227"/>
      <c r="H276" s="230">
        <v>50.100000000000001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213</v>
      </c>
      <c r="AU276" s="236" t="s">
        <v>83</v>
      </c>
      <c r="AV276" s="13" t="s">
        <v>83</v>
      </c>
      <c r="AW276" s="13" t="s">
        <v>35</v>
      </c>
      <c r="AX276" s="13" t="s">
        <v>73</v>
      </c>
      <c r="AY276" s="236" t="s">
        <v>202</v>
      </c>
    </row>
    <row r="277" s="15" customFormat="1">
      <c r="A277" s="15"/>
      <c r="B277" s="248"/>
      <c r="C277" s="249"/>
      <c r="D277" s="219" t="s">
        <v>213</v>
      </c>
      <c r="E277" s="250" t="s">
        <v>19</v>
      </c>
      <c r="F277" s="251" t="s">
        <v>224</v>
      </c>
      <c r="G277" s="249"/>
      <c r="H277" s="252">
        <v>50.100000000000001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8" t="s">
        <v>213</v>
      </c>
      <c r="AU277" s="258" t="s">
        <v>83</v>
      </c>
      <c r="AV277" s="15" t="s">
        <v>207</v>
      </c>
      <c r="AW277" s="15" t="s">
        <v>35</v>
      </c>
      <c r="AX277" s="15" t="s">
        <v>81</v>
      </c>
      <c r="AY277" s="258" t="s">
        <v>202</v>
      </c>
    </row>
    <row r="278" s="12" customFormat="1" ht="22.8" customHeight="1">
      <c r="A278" s="12"/>
      <c r="B278" s="189"/>
      <c r="C278" s="190"/>
      <c r="D278" s="191" t="s">
        <v>72</v>
      </c>
      <c r="E278" s="203" t="s">
        <v>398</v>
      </c>
      <c r="F278" s="203" t="s">
        <v>399</v>
      </c>
      <c r="G278" s="190"/>
      <c r="H278" s="190"/>
      <c r="I278" s="193"/>
      <c r="J278" s="204">
        <f>BK278</f>
        <v>0</v>
      </c>
      <c r="K278" s="190"/>
      <c r="L278" s="195"/>
      <c r="M278" s="196"/>
      <c r="N278" s="197"/>
      <c r="O278" s="197"/>
      <c r="P278" s="198">
        <f>SUM(P279:P304)</f>
        <v>0</v>
      </c>
      <c r="Q278" s="197"/>
      <c r="R278" s="198">
        <f>SUM(R279:R304)</f>
        <v>0</v>
      </c>
      <c r="S278" s="197"/>
      <c r="T278" s="199">
        <f>SUM(T279:T304)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0" t="s">
        <v>81</v>
      </c>
      <c r="AT278" s="201" t="s">
        <v>72</v>
      </c>
      <c r="AU278" s="201" t="s">
        <v>81</v>
      </c>
      <c r="AY278" s="200" t="s">
        <v>202</v>
      </c>
      <c r="BK278" s="202">
        <f>SUM(BK279:BK304)</f>
        <v>0</v>
      </c>
    </row>
    <row r="279" s="2" customFormat="1" ht="16.5" customHeight="1">
      <c r="A279" s="40"/>
      <c r="B279" s="41"/>
      <c r="C279" s="205" t="s">
        <v>400</v>
      </c>
      <c r="D279" s="205" t="s">
        <v>204</v>
      </c>
      <c r="E279" s="206" t="s">
        <v>401</v>
      </c>
      <c r="F279" s="207" t="s">
        <v>402</v>
      </c>
      <c r="G279" s="208" t="s">
        <v>403</v>
      </c>
      <c r="H279" s="209">
        <v>3.9830000000000001</v>
      </c>
      <c r="I279" s="210"/>
      <c r="J279" s="211">
        <f>ROUND(I279*H279,2)</f>
        <v>0</v>
      </c>
      <c r="K279" s="212"/>
      <c r="L279" s="46"/>
      <c r="M279" s="213" t="s">
        <v>19</v>
      </c>
      <c r="N279" s="214" t="s">
        <v>44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207</v>
      </c>
      <c r="AT279" s="217" t="s">
        <v>204</v>
      </c>
      <c r="AU279" s="217" t="s">
        <v>83</v>
      </c>
      <c r="AY279" s="19" t="s">
        <v>202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81</v>
      </c>
      <c r="BK279" s="218">
        <f>ROUND(I279*H279,2)</f>
        <v>0</v>
      </c>
      <c r="BL279" s="19" t="s">
        <v>207</v>
      </c>
      <c r="BM279" s="217" t="s">
        <v>404</v>
      </c>
    </row>
    <row r="280" s="2" customFormat="1">
      <c r="A280" s="40"/>
      <c r="B280" s="41"/>
      <c r="C280" s="42"/>
      <c r="D280" s="219" t="s">
        <v>209</v>
      </c>
      <c r="E280" s="42"/>
      <c r="F280" s="220" t="s">
        <v>405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209</v>
      </c>
      <c r="AU280" s="19" t="s">
        <v>83</v>
      </c>
    </row>
    <row r="281" s="2" customFormat="1">
      <c r="A281" s="40"/>
      <c r="B281" s="41"/>
      <c r="C281" s="42"/>
      <c r="D281" s="224" t="s">
        <v>211</v>
      </c>
      <c r="E281" s="42"/>
      <c r="F281" s="225" t="s">
        <v>406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211</v>
      </c>
      <c r="AU281" s="19" t="s">
        <v>83</v>
      </c>
    </row>
    <row r="282" s="2" customFormat="1" ht="16.5" customHeight="1">
      <c r="A282" s="40"/>
      <c r="B282" s="41"/>
      <c r="C282" s="205" t="s">
        <v>407</v>
      </c>
      <c r="D282" s="205" t="s">
        <v>204</v>
      </c>
      <c r="E282" s="206" t="s">
        <v>408</v>
      </c>
      <c r="F282" s="207" t="s">
        <v>409</v>
      </c>
      <c r="G282" s="208" t="s">
        <v>403</v>
      </c>
      <c r="H282" s="209">
        <v>3.9830000000000001</v>
      </c>
      <c r="I282" s="210"/>
      <c r="J282" s="211">
        <f>ROUND(I282*H282,2)</f>
        <v>0</v>
      </c>
      <c r="K282" s="212"/>
      <c r="L282" s="46"/>
      <c r="M282" s="213" t="s">
        <v>19</v>
      </c>
      <c r="N282" s="214" t="s">
        <v>44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207</v>
      </c>
      <c r="AT282" s="217" t="s">
        <v>204</v>
      </c>
      <c r="AU282" s="217" t="s">
        <v>83</v>
      </c>
      <c r="AY282" s="19" t="s">
        <v>202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81</v>
      </c>
      <c r="BK282" s="218">
        <f>ROUND(I282*H282,2)</f>
        <v>0</v>
      </c>
      <c r="BL282" s="19" t="s">
        <v>207</v>
      </c>
      <c r="BM282" s="217" t="s">
        <v>410</v>
      </c>
    </row>
    <row r="283" s="2" customFormat="1">
      <c r="A283" s="40"/>
      <c r="B283" s="41"/>
      <c r="C283" s="42"/>
      <c r="D283" s="219" t="s">
        <v>209</v>
      </c>
      <c r="E283" s="42"/>
      <c r="F283" s="220" t="s">
        <v>411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209</v>
      </c>
      <c r="AU283" s="19" t="s">
        <v>83</v>
      </c>
    </row>
    <row r="284" s="2" customFormat="1">
      <c r="A284" s="40"/>
      <c r="B284" s="41"/>
      <c r="C284" s="42"/>
      <c r="D284" s="224" t="s">
        <v>211</v>
      </c>
      <c r="E284" s="42"/>
      <c r="F284" s="225" t="s">
        <v>412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211</v>
      </c>
      <c r="AU284" s="19" t="s">
        <v>83</v>
      </c>
    </row>
    <row r="285" s="2" customFormat="1" ht="16.5" customHeight="1">
      <c r="A285" s="40"/>
      <c r="B285" s="41"/>
      <c r="C285" s="205" t="s">
        <v>413</v>
      </c>
      <c r="D285" s="205" t="s">
        <v>204</v>
      </c>
      <c r="E285" s="206" t="s">
        <v>414</v>
      </c>
      <c r="F285" s="207" t="s">
        <v>415</v>
      </c>
      <c r="G285" s="208" t="s">
        <v>403</v>
      </c>
      <c r="H285" s="209">
        <v>39.829999999999998</v>
      </c>
      <c r="I285" s="210"/>
      <c r="J285" s="211">
        <f>ROUND(I285*H285,2)</f>
        <v>0</v>
      </c>
      <c r="K285" s="212"/>
      <c r="L285" s="46"/>
      <c r="M285" s="213" t="s">
        <v>19</v>
      </c>
      <c r="N285" s="214" t="s">
        <v>44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207</v>
      </c>
      <c r="AT285" s="217" t="s">
        <v>204</v>
      </c>
      <c r="AU285" s="217" t="s">
        <v>83</v>
      </c>
      <c r="AY285" s="19" t="s">
        <v>202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81</v>
      </c>
      <c r="BK285" s="218">
        <f>ROUND(I285*H285,2)</f>
        <v>0</v>
      </c>
      <c r="BL285" s="19" t="s">
        <v>207</v>
      </c>
      <c r="BM285" s="217" t="s">
        <v>416</v>
      </c>
    </row>
    <row r="286" s="2" customFormat="1">
      <c r="A286" s="40"/>
      <c r="B286" s="41"/>
      <c r="C286" s="42"/>
      <c r="D286" s="219" t="s">
        <v>209</v>
      </c>
      <c r="E286" s="42"/>
      <c r="F286" s="220" t="s">
        <v>417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209</v>
      </c>
      <c r="AU286" s="19" t="s">
        <v>83</v>
      </c>
    </row>
    <row r="287" s="2" customFormat="1">
      <c r="A287" s="40"/>
      <c r="B287" s="41"/>
      <c r="C287" s="42"/>
      <c r="D287" s="224" t="s">
        <v>211</v>
      </c>
      <c r="E287" s="42"/>
      <c r="F287" s="225" t="s">
        <v>418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211</v>
      </c>
      <c r="AU287" s="19" t="s">
        <v>83</v>
      </c>
    </row>
    <row r="288" s="13" customFormat="1">
      <c r="A288" s="13"/>
      <c r="B288" s="226"/>
      <c r="C288" s="227"/>
      <c r="D288" s="219" t="s">
        <v>213</v>
      </c>
      <c r="E288" s="227"/>
      <c r="F288" s="229" t="s">
        <v>419</v>
      </c>
      <c r="G288" s="227"/>
      <c r="H288" s="230">
        <v>39.829999999999998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213</v>
      </c>
      <c r="AU288" s="236" t="s">
        <v>83</v>
      </c>
      <c r="AV288" s="13" t="s">
        <v>83</v>
      </c>
      <c r="AW288" s="13" t="s">
        <v>4</v>
      </c>
      <c r="AX288" s="13" t="s">
        <v>81</v>
      </c>
      <c r="AY288" s="236" t="s">
        <v>202</v>
      </c>
    </row>
    <row r="289" s="2" customFormat="1" ht="21.75" customHeight="1">
      <c r="A289" s="40"/>
      <c r="B289" s="41"/>
      <c r="C289" s="205" t="s">
        <v>420</v>
      </c>
      <c r="D289" s="205" t="s">
        <v>204</v>
      </c>
      <c r="E289" s="206" t="s">
        <v>421</v>
      </c>
      <c r="F289" s="207" t="s">
        <v>422</v>
      </c>
      <c r="G289" s="208" t="s">
        <v>403</v>
      </c>
      <c r="H289" s="209">
        <v>1.7130000000000001</v>
      </c>
      <c r="I289" s="210"/>
      <c r="J289" s="211">
        <f>ROUND(I289*H289,2)</f>
        <v>0</v>
      </c>
      <c r="K289" s="212"/>
      <c r="L289" s="46"/>
      <c r="M289" s="213" t="s">
        <v>19</v>
      </c>
      <c r="N289" s="214" t="s">
        <v>44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207</v>
      </c>
      <c r="AT289" s="217" t="s">
        <v>204</v>
      </c>
      <c r="AU289" s="217" t="s">
        <v>83</v>
      </c>
      <c r="AY289" s="19" t="s">
        <v>202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81</v>
      </c>
      <c r="BK289" s="218">
        <f>ROUND(I289*H289,2)</f>
        <v>0</v>
      </c>
      <c r="BL289" s="19" t="s">
        <v>207</v>
      </c>
      <c r="BM289" s="217" t="s">
        <v>423</v>
      </c>
    </row>
    <row r="290" s="2" customFormat="1">
      <c r="A290" s="40"/>
      <c r="B290" s="41"/>
      <c r="C290" s="42"/>
      <c r="D290" s="219" t="s">
        <v>209</v>
      </c>
      <c r="E290" s="42"/>
      <c r="F290" s="220" t="s">
        <v>424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209</v>
      </c>
      <c r="AU290" s="19" t="s">
        <v>83</v>
      </c>
    </row>
    <row r="291" s="2" customFormat="1">
      <c r="A291" s="40"/>
      <c r="B291" s="41"/>
      <c r="C291" s="42"/>
      <c r="D291" s="224" t="s">
        <v>211</v>
      </c>
      <c r="E291" s="42"/>
      <c r="F291" s="225" t="s">
        <v>425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211</v>
      </c>
      <c r="AU291" s="19" t="s">
        <v>83</v>
      </c>
    </row>
    <row r="292" s="13" customFormat="1">
      <c r="A292" s="13"/>
      <c r="B292" s="226"/>
      <c r="C292" s="227"/>
      <c r="D292" s="219" t="s">
        <v>213</v>
      </c>
      <c r="E292" s="227"/>
      <c r="F292" s="229" t="s">
        <v>426</v>
      </c>
      <c r="G292" s="227"/>
      <c r="H292" s="230">
        <v>1.7130000000000001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213</v>
      </c>
      <c r="AU292" s="236" t="s">
        <v>83</v>
      </c>
      <c r="AV292" s="13" t="s">
        <v>83</v>
      </c>
      <c r="AW292" s="13" t="s">
        <v>4</v>
      </c>
      <c r="AX292" s="13" t="s">
        <v>81</v>
      </c>
      <c r="AY292" s="236" t="s">
        <v>202</v>
      </c>
    </row>
    <row r="293" s="2" customFormat="1" ht="24.15" customHeight="1">
      <c r="A293" s="40"/>
      <c r="B293" s="41"/>
      <c r="C293" s="205" t="s">
        <v>427</v>
      </c>
      <c r="D293" s="205" t="s">
        <v>204</v>
      </c>
      <c r="E293" s="206" t="s">
        <v>428</v>
      </c>
      <c r="F293" s="207" t="s">
        <v>429</v>
      </c>
      <c r="G293" s="208" t="s">
        <v>403</v>
      </c>
      <c r="H293" s="209">
        <v>0.080000000000000002</v>
      </c>
      <c r="I293" s="210"/>
      <c r="J293" s="211">
        <f>ROUND(I293*H293,2)</f>
        <v>0</v>
      </c>
      <c r="K293" s="212"/>
      <c r="L293" s="46"/>
      <c r="M293" s="213" t="s">
        <v>19</v>
      </c>
      <c r="N293" s="214" t="s">
        <v>44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207</v>
      </c>
      <c r="AT293" s="217" t="s">
        <v>204</v>
      </c>
      <c r="AU293" s="217" t="s">
        <v>83</v>
      </c>
      <c r="AY293" s="19" t="s">
        <v>202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81</v>
      </c>
      <c r="BK293" s="218">
        <f>ROUND(I293*H293,2)</f>
        <v>0</v>
      </c>
      <c r="BL293" s="19" t="s">
        <v>207</v>
      </c>
      <c r="BM293" s="217" t="s">
        <v>430</v>
      </c>
    </row>
    <row r="294" s="2" customFormat="1">
      <c r="A294" s="40"/>
      <c r="B294" s="41"/>
      <c r="C294" s="42"/>
      <c r="D294" s="219" t="s">
        <v>209</v>
      </c>
      <c r="E294" s="42"/>
      <c r="F294" s="220" t="s">
        <v>431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209</v>
      </c>
      <c r="AU294" s="19" t="s">
        <v>83</v>
      </c>
    </row>
    <row r="295" s="2" customFormat="1">
      <c r="A295" s="40"/>
      <c r="B295" s="41"/>
      <c r="C295" s="42"/>
      <c r="D295" s="224" t="s">
        <v>211</v>
      </c>
      <c r="E295" s="42"/>
      <c r="F295" s="225" t="s">
        <v>432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211</v>
      </c>
      <c r="AU295" s="19" t="s">
        <v>83</v>
      </c>
    </row>
    <row r="296" s="13" customFormat="1">
      <c r="A296" s="13"/>
      <c r="B296" s="226"/>
      <c r="C296" s="227"/>
      <c r="D296" s="219" t="s">
        <v>213</v>
      </c>
      <c r="E296" s="227"/>
      <c r="F296" s="229" t="s">
        <v>433</v>
      </c>
      <c r="G296" s="227"/>
      <c r="H296" s="230">
        <v>0.080000000000000002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213</v>
      </c>
      <c r="AU296" s="236" t="s">
        <v>83</v>
      </c>
      <c r="AV296" s="13" t="s">
        <v>83</v>
      </c>
      <c r="AW296" s="13" t="s">
        <v>4</v>
      </c>
      <c r="AX296" s="13" t="s">
        <v>81</v>
      </c>
      <c r="AY296" s="236" t="s">
        <v>202</v>
      </c>
    </row>
    <row r="297" s="2" customFormat="1" ht="16.5" customHeight="1">
      <c r="A297" s="40"/>
      <c r="B297" s="41"/>
      <c r="C297" s="205" t="s">
        <v>434</v>
      </c>
      <c r="D297" s="205" t="s">
        <v>204</v>
      </c>
      <c r="E297" s="206" t="s">
        <v>435</v>
      </c>
      <c r="F297" s="207" t="s">
        <v>436</v>
      </c>
      <c r="G297" s="208" t="s">
        <v>403</v>
      </c>
      <c r="H297" s="209">
        <v>1.3939999999999999</v>
      </c>
      <c r="I297" s="210"/>
      <c r="J297" s="211">
        <f>ROUND(I297*H297,2)</f>
        <v>0</v>
      </c>
      <c r="K297" s="212"/>
      <c r="L297" s="46"/>
      <c r="M297" s="213" t="s">
        <v>19</v>
      </c>
      <c r="N297" s="214" t="s">
        <v>44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207</v>
      </c>
      <c r="AT297" s="217" t="s">
        <v>204</v>
      </c>
      <c r="AU297" s="217" t="s">
        <v>83</v>
      </c>
      <c r="AY297" s="19" t="s">
        <v>202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81</v>
      </c>
      <c r="BK297" s="218">
        <f>ROUND(I297*H297,2)</f>
        <v>0</v>
      </c>
      <c r="BL297" s="19" t="s">
        <v>207</v>
      </c>
      <c r="BM297" s="217" t="s">
        <v>437</v>
      </c>
    </row>
    <row r="298" s="2" customFormat="1">
      <c r="A298" s="40"/>
      <c r="B298" s="41"/>
      <c r="C298" s="42"/>
      <c r="D298" s="219" t="s">
        <v>209</v>
      </c>
      <c r="E298" s="42"/>
      <c r="F298" s="220" t="s">
        <v>438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209</v>
      </c>
      <c r="AU298" s="19" t="s">
        <v>83</v>
      </c>
    </row>
    <row r="299" s="2" customFormat="1">
      <c r="A299" s="40"/>
      <c r="B299" s="41"/>
      <c r="C299" s="42"/>
      <c r="D299" s="224" t="s">
        <v>211</v>
      </c>
      <c r="E299" s="42"/>
      <c r="F299" s="225" t="s">
        <v>439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211</v>
      </c>
      <c r="AU299" s="19" t="s">
        <v>83</v>
      </c>
    </row>
    <row r="300" s="13" customFormat="1">
      <c r="A300" s="13"/>
      <c r="B300" s="226"/>
      <c r="C300" s="227"/>
      <c r="D300" s="219" t="s">
        <v>213</v>
      </c>
      <c r="E300" s="227"/>
      <c r="F300" s="229" t="s">
        <v>440</v>
      </c>
      <c r="G300" s="227"/>
      <c r="H300" s="230">
        <v>1.3939999999999999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213</v>
      </c>
      <c r="AU300" s="236" t="s">
        <v>83</v>
      </c>
      <c r="AV300" s="13" t="s">
        <v>83</v>
      </c>
      <c r="AW300" s="13" t="s">
        <v>4</v>
      </c>
      <c r="AX300" s="13" t="s">
        <v>81</v>
      </c>
      <c r="AY300" s="236" t="s">
        <v>202</v>
      </c>
    </row>
    <row r="301" s="2" customFormat="1" ht="21.75" customHeight="1">
      <c r="A301" s="40"/>
      <c r="B301" s="41"/>
      <c r="C301" s="205" t="s">
        <v>441</v>
      </c>
      <c r="D301" s="205" t="s">
        <v>204</v>
      </c>
      <c r="E301" s="206" t="s">
        <v>442</v>
      </c>
      <c r="F301" s="207" t="s">
        <v>443</v>
      </c>
      <c r="G301" s="208" t="s">
        <v>403</v>
      </c>
      <c r="H301" s="209">
        <v>0.79700000000000004</v>
      </c>
      <c r="I301" s="210"/>
      <c r="J301" s="211">
        <f>ROUND(I301*H301,2)</f>
        <v>0</v>
      </c>
      <c r="K301" s="212"/>
      <c r="L301" s="46"/>
      <c r="M301" s="213" t="s">
        <v>19</v>
      </c>
      <c r="N301" s="214" t="s">
        <v>44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207</v>
      </c>
      <c r="AT301" s="217" t="s">
        <v>204</v>
      </c>
      <c r="AU301" s="217" t="s">
        <v>83</v>
      </c>
      <c r="AY301" s="19" t="s">
        <v>202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81</v>
      </c>
      <c r="BK301" s="218">
        <f>ROUND(I301*H301,2)</f>
        <v>0</v>
      </c>
      <c r="BL301" s="19" t="s">
        <v>207</v>
      </c>
      <c r="BM301" s="217" t="s">
        <v>444</v>
      </c>
    </row>
    <row r="302" s="2" customFormat="1">
      <c r="A302" s="40"/>
      <c r="B302" s="41"/>
      <c r="C302" s="42"/>
      <c r="D302" s="219" t="s">
        <v>209</v>
      </c>
      <c r="E302" s="42"/>
      <c r="F302" s="220" t="s">
        <v>445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209</v>
      </c>
      <c r="AU302" s="19" t="s">
        <v>83</v>
      </c>
    </row>
    <row r="303" s="2" customFormat="1">
      <c r="A303" s="40"/>
      <c r="B303" s="41"/>
      <c r="C303" s="42"/>
      <c r="D303" s="224" t="s">
        <v>211</v>
      </c>
      <c r="E303" s="42"/>
      <c r="F303" s="225" t="s">
        <v>446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211</v>
      </c>
      <c r="AU303" s="19" t="s">
        <v>83</v>
      </c>
    </row>
    <row r="304" s="13" customFormat="1">
      <c r="A304" s="13"/>
      <c r="B304" s="226"/>
      <c r="C304" s="227"/>
      <c r="D304" s="219" t="s">
        <v>213</v>
      </c>
      <c r="E304" s="227"/>
      <c r="F304" s="229" t="s">
        <v>447</v>
      </c>
      <c r="G304" s="227"/>
      <c r="H304" s="230">
        <v>0.79700000000000004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213</v>
      </c>
      <c r="AU304" s="236" t="s">
        <v>83</v>
      </c>
      <c r="AV304" s="13" t="s">
        <v>83</v>
      </c>
      <c r="AW304" s="13" t="s">
        <v>4</v>
      </c>
      <c r="AX304" s="13" t="s">
        <v>81</v>
      </c>
      <c r="AY304" s="236" t="s">
        <v>202</v>
      </c>
    </row>
    <row r="305" s="12" customFormat="1" ht="22.8" customHeight="1">
      <c r="A305" s="12"/>
      <c r="B305" s="189"/>
      <c r="C305" s="190"/>
      <c r="D305" s="191" t="s">
        <v>72</v>
      </c>
      <c r="E305" s="203" t="s">
        <v>448</v>
      </c>
      <c r="F305" s="203" t="s">
        <v>449</v>
      </c>
      <c r="G305" s="190"/>
      <c r="H305" s="190"/>
      <c r="I305" s="193"/>
      <c r="J305" s="204">
        <f>BK305</f>
        <v>0</v>
      </c>
      <c r="K305" s="190"/>
      <c r="L305" s="195"/>
      <c r="M305" s="196"/>
      <c r="N305" s="197"/>
      <c r="O305" s="197"/>
      <c r="P305" s="198">
        <f>SUM(P306:P309)</f>
        <v>0</v>
      </c>
      <c r="Q305" s="197"/>
      <c r="R305" s="198">
        <f>SUM(R306:R309)</f>
        <v>0</v>
      </c>
      <c r="S305" s="197"/>
      <c r="T305" s="199">
        <f>SUM(T306:T309)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0" t="s">
        <v>81</v>
      </c>
      <c r="AT305" s="201" t="s">
        <v>72</v>
      </c>
      <c r="AU305" s="201" t="s">
        <v>81</v>
      </c>
      <c r="AY305" s="200" t="s">
        <v>202</v>
      </c>
      <c r="BK305" s="202">
        <f>SUM(BK306:BK309)</f>
        <v>0</v>
      </c>
    </row>
    <row r="306" s="2" customFormat="1" ht="16.5" customHeight="1">
      <c r="A306" s="40"/>
      <c r="B306" s="41"/>
      <c r="C306" s="205" t="s">
        <v>450</v>
      </c>
      <c r="D306" s="205" t="s">
        <v>204</v>
      </c>
      <c r="E306" s="206" t="s">
        <v>451</v>
      </c>
      <c r="F306" s="207" t="s">
        <v>452</v>
      </c>
      <c r="G306" s="208" t="s">
        <v>403</v>
      </c>
      <c r="H306" s="209">
        <v>1.25</v>
      </c>
      <c r="I306" s="210"/>
      <c r="J306" s="211">
        <f>ROUND(I306*H306,2)</f>
        <v>0</v>
      </c>
      <c r="K306" s="212"/>
      <c r="L306" s="46"/>
      <c r="M306" s="213" t="s">
        <v>19</v>
      </c>
      <c r="N306" s="214" t="s">
        <v>44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207</v>
      </c>
      <c r="AT306" s="217" t="s">
        <v>204</v>
      </c>
      <c r="AU306" s="217" t="s">
        <v>83</v>
      </c>
      <c r="AY306" s="19" t="s">
        <v>202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81</v>
      </c>
      <c r="BK306" s="218">
        <f>ROUND(I306*H306,2)</f>
        <v>0</v>
      </c>
      <c r="BL306" s="19" t="s">
        <v>207</v>
      </c>
      <c r="BM306" s="217" t="s">
        <v>453</v>
      </c>
    </row>
    <row r="307" s="2" customFormat="1">
      <c r="A307" s="40"/>
      <c r="B307" s="41"/>
      <c r="C307" s="42"/>
      <c r="D307" s="219" t="s">
        <v>209</v>
      </c>
      <c r="E307" s="42"/>
      <c r="F307" s="220" t="s">
        <v>454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209</v>
      </c>
      <c r="AU307" s="19" t="s">
        <v>83</v>
      </c>
    </row>
    <row r="308" s="2" customFormat="1">
      <c r="A308" s="40"/>
      <c r="B308" s="41"/>
      <c r="C308" s="42"/>
      <c r="D308" s="224" t="s">
        <v>211</v>
      </c>
      <c r="E308" s="42"/>
      <c r="F308" s="225" t="s">
        <v>455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211</v>
      </c>
      <c r="AU308" s="19" t="s">
        <v>83</v>
      </c>
    </row>
    <row r="309" s="2" customFormat="1">
      <c r="A309" s="40"/>
      <c r="B309" s="41"/>
      <c r="C309" s="42"/>
      <c r="D309" s="219" t="s">
        <v>456</v>
      </c>
      <c r="E309" s="42"/>
      <c r="F309" s="280" t="s">
        <v>457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456</v>
      </c>
      <c r="AU309" s="19" t="s">
        <v>83</v>
      </c>
    </row>
    <row r="310" s="12" customFormat="1" ht="25.92" customHeight="1">
      <c r="A310" s="12"/>
      <c r="B310" s="189"/>
      <c r="C310" s="190"/>
      <c r="D310" s="191" t="s">
        <v>72</v>
      </c>
      <c r="E310" s="192" t="s">
        <v>458</v>
      </c>
      <c r="F310" s="192" t="s">
        <v>459</v>
      </c>
      <c r="G310" s="190"/>
      <c r="H310" s="190"/>
      <c r="I310" s="193"/>
      <c r="J310" s="194">
        <f>BK310</f>
        <v>0</v>
      </c>
      <c r="K310" s="190"/>
      <c r="L310" s="195"/>
      <c r="M310" s="196"/>
      <c r="N310" s="197"/>
      <c r="O310" s="197"/>
      <c r="P310" s="198">
        <f>P311+P347+P475</f>
        <v>0</v>
      </c>
      <c r="Q310" s="197"/>
      <c r="R310" s="198">
        <f>R311+R347+R475</f>
        <v>2.5583557700000004</v>
      </c>
      <c r="S310" s="197"/>
      <c r="T310" s="199">
        <f>T311+T347+T475</f>
        <v>0.075999999999999998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0" t="s">
        <v>83</v>
      </c>
      <c r="AT310" s="201" t="s">
        <v>72</v>
      </c>
      <c r="AU310" s="201" t="s">
        <v>73</v>
      </c>
      <c r="AY310" s="200" t="s">
        <v>202</v>
      </c>
      <c r="BK310" s="202">
        <f>BK311+BK347+BK475</f>
        <v>0</v>
      </c>
    </row>
    <row r="311" s="12" customFormat="1" ht="22.8" customHeight="1">
      <c r="A311" s="12"/>
      <c r="B311" s="189"/>
      <c r="C311" s="190"/>
      <c r="D311" s="191" t="s">
        <v>72</v>
      </c>
      <c r="E311" s="203" t="s">
        <v>460</v>
      </c>
      <c r="F311" s="203" t="s">
        <v>461</v>
      </c>
      <c r="G311" s="190"/>
      <c r="H311" s="190"/>
      <c r="I311" s="193"/>
      <c r="J311" s="204">
        <f>BK311</f>
        <v>0</v>
      </c>
      <c r="K311" s="190"/>
      <c r="L311" s="195"/>
      <c r="M311" s="196"/>
      <c r="N311" s="197"/>
      <c r="O311" s="197"/>
      <c r="P311" s="198">
        <f>SUM(P312:P346)</f>
        <v>0</v>
      </c>
      <c r="Q311" s="197"/>
      <c r="R311" s="198">
        <f>SUM(R312:R346)</f>
        <v>0.066824500000000009</v>
      </c>
      <c r="S311" s="197"/>
      <c r="T311" s="199">
        <f>SUM(T312:T346)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0" t="s">
        <v>83</v>
      </c>
      <c r="AT311" s="201" t="s">
        <v>72</v>
      </c>
      <c r="AU311" s="201" t="s">
        <v>81</v>
      </c>
      <c r="AY311" s="200" t="s">
        <v>202</v>
      </c>
      <c r="BK311" s="202">
        <f>SUM(BK312:BK346)</f>
        <v>0</v>
      </c>
    </row>
    <row r="312" s="2" customFormat="1" ht="16.5" customHeight="1">
      <c r="A312" s="40"/>
      <c r="B312" s="41"/>
      <c r="C312" s="205" t="s">
        <v>462</v>
      </c>
      <c r="D312" s="205" t="s">
        <v>204</v>
      </c>
      <c r="E312" s="206" t="s">
        <v>463</v>
      </c>
      <c r="F312" s="207" t="s">
        <v>464</v>
      </c>
      <c r="G312" s="208" t="s">
        <v>91</v>
      </c>
      <c r="H312" s="209">
        <v>21.449999999999999</v>
      </c>
      <c r="I312" s="210"/>
      <c r="J312" s="211">
        <f>ROUND(I312*H312,2)</f>
        <v>0</v>
      </c>
      <c r="K312" s="212"/>
      <c r="L312" s="46"/>
      <c r="M312" s="213" t="s">
        <v>19</v>
      </c>
      <c r="N312" s="214" t="s">
        <v>44</v>
      </c>
      <c r="O312" s="86"/>
      <c r="P312" s="215">
        <f>O312*H312</f>
        <v>0</v>
      </c>
      <c r="Q312" s="215">
        <v>0.00072999999999999996</v>
      </c>
      <c r="R312" s="215">
        <f>Q312*H312</f>
        <v>0.015658499999999999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465</v>
      </c>
      <c r="AT312" s="217" t="s">
        <v>204</v>
      </c>
      <c r="AU312" s="217" t="s">
        <v>83</v>
      </c>
      <c r="AY312" s="19" t="s">
        <v>202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81</v>
      </c>
      <c r="BK312" s="218">
        <f>ROUND(I312*H312,2)</f>
        <v>0</v>
      </c>
      <c r="BL312" s="19" t="s">
        <v>465</v>
      </c>
      <c r="BM312" s="217" t="s">
        <v>466</v>
      </c>
    </row>
    <row r="313" s="2" customFormat="1">
      <c r="A313" s="40"/>
      <c r="B313" s="41"/>
      <c r="C313" s="42"/>
      <c r="D313" s="219" t="s">
        <v>209</v>
      </c>
      <c r="E313" s="42"/>
      <c r="F313" s="220" t="s">
        <v>467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209</v>
      </c>
      <c r="AU313" s="19" t="s">
        <v>83</v>
      </c>
    </row>
    <row r="314" s="2" customFormat="1">
      <c r="A314" s="40"/>
      <c r="B314" s="41"/>
      <c r="C314" s="42"/>
      <c r="D314" s="224" t="s">
        <v>211</v>
      </c>
      <c r="E314" s="42"/>
      <c r="F314" s="225" t="s">
        <v>468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211</v>
      </c>
      <c r="AU314" s="19" t="s">
        <v>83</v>
      </c>
    </row>
    <row r="315" s="16" customFormat="1">
      <c r="A315" s="16"/>
      <c r="B315" s="270"/>
      <c r="C315" s="271"/>
      <c r="D315" s="219" t="s">
        <v>213</v>
      </c>
      <c r="E315" s="272" t="s">
        <v>19</v>
      </c>
      <c r="F315" s="273" t="s">
        <v>469</v>
      </c>
      <c r="G315" s="271"/>
      <c r="H315" s="272" t="s">
        <v>19</v>
      </c>
      <c r="I315" s="274"/>
      <c r="J315" s="271"/>
      <c r="K315" s="271"/>
      <c r="L315" s="275"/>
      <c r="M315" s="276"/>
      <c r="N315" s="277"/>
      <c r="O315" s="277"/>
      <c r="P315" s="277"/>
      <c r="Q315" s="277"/>
      <c r="R315" s="277"/>
      <c r="S315" s="277"/>
      <c r="T315" s="278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79" t="s">
        <v>213</v>
      </c>
      <c r="AU315" s="279" t="s">
        <v>83</v>
      </c>
      <c r="AV315" s="16" t="s">
        <v>81</v>
      </c>
      <c r="AW315" s="16" t="s">
        <v>35</v>
      </c>
      <c r="AX315" s="16" t="s">
        <v>73</v>
      </c>
      <c r="AY315" s="279" t="s">
        <v>202</v>
      </c>
    </row>
    <row r="316" s="13" customFormat="1">
      <c r="A316" s="13"/>
      <c r="B316" s="226"/>
      <c r="C316" s="227"/>
      <c r="D316" s="219" t="s">
        <v>213</v>
      </c>
      <c r="E316" s="228" t="s">
        <v>19</v>
      </c>
      <c r="F316" s="229" t="s">
        <v>265</v>
      </c>
      <c r="G316" s="227"/>
      <c r="H316" s="230">
        <v>1.45</v>
      </c>
      <c r="I316" s="231"/>
      <c r="J316" s="227"/>
      <c r="K316" s="227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213</v>
      </c>
      <c r="AU316" s="236" t="s">
        <v>83</v>
      </c>
      <c r="AV316" s="13" t="s">
        <v>83</v>
      </c>
      <c r="AW316" s="13" t="s">
        <v>35</v>
      </c>
      <c r="AX316" s="13" t="s">
        <v>73</v>
      </c>
      <c r="AY316" s="236" t="s">
        <v>202</v>
      </c>
    </row>
    <row r="317" s="14" customFormat="1">
      <c r="A317" s="14"/>
      <c r="B317" s="237"/>
      <c r="C317" s="238"/>
      <c r="D317" s="219" t="s">
        <v>213</v>
      </c>
      <c r="E317" s="239" t="s">
        <v>19</v>
      </c>
      <c r="F317" s="240" t="s">
        <v>216</v>
      </c>
      <c r="G317" s="238"/>
      <c r="H317" s="241">
        <v>1.45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213</v>
      </c>
      <c r="AU317" s="247" t="s">
        <v>83</v>
      </c>
      <c r="AV317" s="14" t="s">
        <v>88</v>
      </c>
      <c r="AW317" s="14" t="s">
        <v>35</v>
      </c>
      <c r="AX317" s="14" t="s">
        <v>73</v>
      </c>
      <c r="AY317" s="247" t="s">
        <v>202</v>
      </c>
    </row>
    <row r="318" s="13" customFormat="1">
      <c r="A318" s="13"/>
      <c r="B318" s="226"/>
      <c r="C318" s="227"/>
      <c r="D318" s="219" t="s">
        <v>213</v>
      </c>
      <c r="E318" s="228" t="s">
        <v>19</v>
      </c>
      <c r="F318" s="229" t="s">
        <v>266</v>
      </c>
      <c r="G318" s="227"/>
      <c r="H318" s="230">
        <v>5</v>
      </c>
      <c r="I318" s="231"/>
      <c r="J318" s="227"/>
      <c r="K318" s="227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213</v>
      </c>
      <c r="AU318" s="236" t="s">
        <v>83</v>
      </c>
      <c r="AV318" s="13" t="s">
        <v>83</v>
      </c>
      <c r="AW318" s="13" t="s">
        <v>35</v>
      </c>
      <c r="AX318" s="13" t="s">
        <v>73</v>
      </c>
      <c r="AY318" s="236" t="s">
        <v>202</v>
      </c>
    </row>
    <row r="319" s="13" customFormat="1">
      <c r="A319" s="13"/>
      <c r="B319" s="226"/>
      <c r="C319" s="227"/>
      <c r="D319" s="219" t="s">
        <v>213</v>
      </c>
      <c r="E319" s="228" t="s">
        <v>19</v>
      </c>
      <c r="F319" s="229" t="s">
        <v>470</v>
      </c>
      <c r="G319" s="227"/>
      <c r="H319" s="230">
        <v>3.75</v>
      </c>
      <c r="I319" s="231"/>
      <c r="J319" s="227"/>
      <c r="K319" s="227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213</v>
      </c>
      <c r="AU319" s="236" t="s">
        <v>83</v>
      </c>
      <c r="AV319" s="13" t="s">
        <v>83</v>
      </c>
      <c r="AW319" s="13" t="s">
        <v>35</v>
      </c>
      <c r="AX319" s="13" t="s">
        <v>73</v>
      </c>
      <c r="AY319" s="236" t="s">
        <v>202</v>
      </c>
    </row>
    <row r="320" s="13" customFormat="1">
      <c r="A320" s="13"/>
      <c r="B320" s="226"/>
      <c r="C320" s="227"/>
      <c r="D320" s="219" t="s">
        <v>213</v>
      </c>
      <c r="E320" s="228" t="s">
        <v>19</v>
      </c>
      <c r="F320" s="229" t="s">
        <v>471</v>
      </c>
      <c r="G320" s="227"/>
      <c r="H320" s="230">
        <v>7.5</v>
      </c>
      <c r="I320" s="231"/>
      <c r="J320" s="227"/>
      <c r="K320" s="227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213</v>
      </c>
      <c r="AU320" s="236" t="s">
        <v>83</v>
      </c>
      <c r="AV320" s="13" t="s">
        <v>83</v>
      </c>
      <c r="AW320" s="13" t="s">
        <v>35</v>
      </c>
      <c r="AX320" s="13" t="s">
        <v>73</v>
      </c>
      <c r="AY320" s="236" t="s">
        <v>202</v>
      </c>
    </row>
    <row r="321" s="13" customFormat="1">
      <c r="A321" s="13"/>
      <c r="B321" s="226"/>
      <c r="C321" s="227"/>
      <c r="D321" s="219" t="s">
        <v>213</v>
      </c>
      <c r="E321" s="228" t="s">
        <v>19</v>
      </c>
      <c r="F321" s="229" t="s">
        <v>472</v>
      </c>
      <c r="G321" s="227"/>
      <c r="H321" s="230">
        <v>3.75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213</v>
      </c>
      <c r="AU321" s="236" t="s">
        <v>83</v>
      </c>
      <c r="AV321" s="13" t="s">
        <v>83</v>
      </c>
      <c r="AW321" s="13" t="s">
        <v>35</v>
      </c>
      <c r="AX321" s="13" t="s">
        <v>73</v>
      </c>
      <c r="AY321" s="236" t="s">
        <v>202</v>
      </c>
    </row>
    <row r="322" s="15" customFormat="1">
      <c r="A322" s="15"/>
      <c r="B322" s="248"/>
      <c r="C322" s="249"/>
      <c r="D322" s="219" t="s">
        <v>213</v>
      </c>
      <c r="E322" s="250" t="s">
        <v>19</v>
      </c>
      <c r="F322" s="251" t="s">
        <v>224</v>
      </c>
      <c r="G322" s="249"/>
      <c r="H322" s="252">
        <v>21.449999999999999</v>
      </c>
      <c r="I322" s="253"/>
      <c r="J322" s="249"/>
      <c r="K322" s="249"/>
      <c r="L322" s="254"/>
      <c r="M322" s="255"/>
      <c r="N322" s="256"/>
      <c r="O322" s="256"/>
      <c r="P322" s="256"/>
      <c r="Q322" s="256"/>
      <c r="R322" s="256"/>
      <c r="S322" s="256"/>
      <c r="T322" s="25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8" t="s">
        <v>213</v>
      </c>
      <c r="AU322" s="258" t="s">
        <v>83</v>
      </c>
      <c r="AV322" s="15" t="s">
        <v>207</v>
      </c>
      <c r="AW322" s="15" t="s">
        <v>35</v>
      </c>
      <c r="AX322" s="15" t="s">
        <v>81</v>
      </c>
      <c r="AY322" s="258" t="s">
        <v>202</v>
      </c>
    </row>
    <row r="323" s="2" customFormat="1" ht="16.5" customHeight="1">
      <c r="A323" s="40"/>
      <c r="B323" s="41"/>
      <c r="C323" s="205" t="s">
        <v>473</v>
      </c>
      <c r="D323" s="205" t="s">
        <v>204</v>
      </c>
      <c r="E323" s="206" t="s">
        <v>474</v>
      </c>
      <c r="F323" s="207" t="s">
        <v>475</v>
      </c>
      <c r="G323" s="208" t="s">
        <v>91</v>
      </c>
      <c r="H323" s="209">
        <v>3.9500000000000002</v>
      </c>
      <c r="I323" s="210"/>
      <c r="J323" s="211">
        <f>ROUND(I323*H323,2)</f>
        <v>0</v>
      </c>
      <c r="K323" s="212"/>
      <c r="L323" s="46"/>
      <c r="M323" s="213" t="s">
        <v>19</v>
      </c>
      <c r="N323" s="214" t="s">
        <v>44</v>
      </c>
      <c r="O323" s="86"/>
      <c r="P323" s="215">
        <f>O323*H323</f>
        <v>0</v>
      </c>
      <c r="Q323" s="215">
        <v>0.0026900000000000001</v>
      </c>
      <c r="R323" s="215">
        <f>Q323*H323</f>
        <v>0.010625500000000001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465</v>
      </c>
      <c r="AT323" s="217" t="s">
        <v>204</v>
      </c>
      <c r="AU323" s="217" t="s">
        <v>83</v>
      </c>
      <c r="AY323" s="19" t="s">
        <v>202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81</v>
      </c>
      <c r="BK323" s="218">
        <f>ROUND(I323*H323,2)</f>
        <v>0</v>
      </c>
      <c r="BL323" s="19" t="s">
        <v>465</v>
      </c>
      <c r="BM323" s="217" t="s">
        <v>476</v>
      </c>
    </row>
    <row r="324" s="2" customFormat="1">
      <c r="A324" s="40"/>
      <c r="B324" s="41"/>
      <c r="C324" s="42"/>
      <c r="D324" s="219" t="s">
        <v>209</v>
      </c>
      <c r="E324" s="42"/>
      <c r="F324" s="220" t="s">
        <v>477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209</v>
      </c>
      <c r="AU324" s="19" t="s">
        <v>83</v>
      </c>
    </row>
    <row r="325" s="2" customFormat="1">
      <c r="A325" s="40"/>
      <c r="B325" s="41"/>
      <c r="C325" s="42"/>
      <c r="D325" s="224" t="s">
        <v>211</v>
      </c>
      <c r="E325" s="42"/>
      <c r="F325" s="225" t="s">
        <v>478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211</v>
      </c>
      <c r="AU325" s="19" t="s">
        <v>83</v>
      </c>
    </row>
    <row r="326" s="16" customFormat="1">
      <c r="A326" s="16"/>
      <c r="B326" s="270"/>
      <c r="C326" s="271"/>
      <c r="D326" s="219" t="s">
        <v>213</v>
      </c>
      <c r="E326" s="272" t="s">
        <v>19</v>
      </c>
      <c r="F326" s="273" t="s">
        <v>479</v>
      </c>
      <c r="G326" s="271"/>
      <c r="H326" s="272" t="s">
        <v>19</v>
      </c>
      <c r="I326" s="274"/>
      <c r="J326" s="271"/>
      <c r="K326" s="271"/>
      <c r="L326" s="275"/>
      <c r="M326" s="276"/>
      <c r="N326" s="277"/>
      <c r="O326" s="277"/>
      <c r="P326" s="277"/>
      <c r="Q326" s="277"/>
      <c r="R326" s="277"/>
      <c r="S326" s="277"/>
      <c r="T326" s="278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79" t="s">
        <v>213</v>
      </c>
      <c r="AU326" s="279" t="s">
        <v>83</v>
      </c>
      <c r="AV326" s="16" t="s">
        <v>81</v>
      </c>
      <c r="AW326" s="16" t="s">
        <v>35</v>
      </c>
      <c r="AX326" s="16" t="s">
        <v>73</v>
      </c>
      <c r="AY326" s="279" t="s">
        <v>202</v>
      </c>
    </row>
    <row r="327" s="13" customFormat="1">
      <c r="A327" s="13"/>
      <c r="B327" s="226"/>
      <c r="C327" s="227"/>
      <c r="D327" s="219" t="s">
        <v>213</v>
      </c>
      <c r="E327" s="228" t="s">
        <v>19</v>
      </c>
      <c r="F327" s="229" t="s">
        <v>265</v>
      </c>
      <c r="G327" s="227"/>
      <c r="H327" s="230">
        <v>1.45</v>
      </c>
      <c r="I327" s="231"/>
      <c r="J327" s="227"/>
      <c r="K327" s="227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213</v>
      </c>
      <c r="AU327" s="236" t="s">
        <v>83</v>
      </c>
      <c r="AV327" s="13" t="s">
        <v>83</v>
      </c>
      <c r="AW327" s="13" t="s">
        <v>35</v>
      </c>
      <c r="AX327" s="13" t="s">
        <v>73</v>
      </c>
      <c r="AY327" s="236" t="s">
        <v>202</v>
      </c>
    </row>
    <row r="328" s="14" customFormat="1">
      <c r="A328" s="14"/>
      <c r="B328" s="237"/>
      <c r="C328" s="238"/>
      <c r="D328" s="219" t="s">
        <v>213</v>
      </c>
      <c r="E328" s="239" t="s">
        <v>19</v>
      </c>
      <c r="F328" s="240" t="s">
        <v>216</v>
      </c>
      <c r="G328" s="238"/>
      <c r="H328" s="241">
        <v>1.45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213</v>
      </c>
      <c r="AU328" s="247" t="s">
        <v>83</v>
      </c>
      <c r="AV328" s="14" t="s">
        <v>88</v>
      </c>
      <c r="AW328" s="14" t="s">
        <v>35</v>
      </c>
      <c r="AX328" s="14" t="s">
        <v>73</v>
      </c>
      <c r="AY328" s="247" t="s">
        <v>202</v>
      </c>
    </row>
    <row r="329" s="13" customFormat="1">
      <c r="A329" s="13"/>
      <c r="B329" s="226"/>
      <c r="C329" s="227"/>
      <c r="D329" s="219" t="s">
        <v>213</v>
      </c>
      <c r="E329" s="228" t="s">
        <v>19</v>
      </c>
      <c r="F329" s="229" t="s">
        <v>480</v>
      </c>
      <c r="G329" s="227"/>
      <c r="H329" s="230">
        <v>1.25</v>
      </c>
      <c r="I329" s="231"/>
      <c r="J329" s="227"/>
      <c r="K329" s="227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213</v>
      </c>
      <c r="AU329" s="236" t="s">
        <v>83</v>
      </c>
      <c r="AV329" s="13" t="s">
        <v>83</v>
      </c>
      <c r="AW329" s="13" t="s">
        <v>35</v>
      </c>
      <c r="AX329" s="13" t="s">
        <v>73</v>
      </c>
      <c r="AY329" s="236" t="s">
        <v>202</v>
      </c>
    </row>
    <row r="330" s="13" customFormat="1">
      <c r="A330" s="13"/>
      <c r="B330" s="226"/>
      <c r="C330" s="227"/>
      <c r="D330" s="219" t="s">
        <v>213</v>
      </c>
      <c r="E330" s="228" t="s">
        <v>19</v>
      </c>
      <c r="F330" s="229" t="s">
        <v>481</v>
      </c>
      <c r="G330" s="227"/>
      <c r="H330" s="230">
        <v>1.25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213</v>
      </c>
      <c r="AU330" s="236" t="s">
        <v>83</v>
      </c>
      <c r="AV330" s="13" t="s">
        <v>83</v>
      </c>
      <c r="AW330" s="13" t="s">
        <v>35</v>
      </c>
      <c r="AX330" s="13" t="s">
        <v>73</v>
      </c>
      <c r="AY330" s="236" t="s">
        <v>202</v>
      </c>
    </row>
    <row r="331" s="15" customFormat="1">
      <c r="A331" s="15"/>
      <c r="B331" s="248"/>
      <c r="C331" s="249"/>
      <c r="D331" s="219" t="s">
        <v>213</v>
      </c>
      <c r="E331" s="250" t="s">
        <v>19</v>
      </c>
      <c r="F331" s="251" t="s">
        <v>224</v>
      </c>
      <c r="G331" s="249"/>
      <c r="H331" s="252">
        <v>3.9500000000000002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8" t="s">
        <v>213</v>
      </c>
      <c r="AU331" s="258" t="s">
        <v>83</v>
      </c>
      <c r="AV331" s="15" t="s">
        <v>207</v>
      </c>
      <c r="AW331" s="15" t="s">
        <v>35</v>
      </c>
      <c r="AX331" s="15" t="s">
        <v>81</v>
      </c>
      <c r="AY331" s="258" t="s">
        <v>202</v>
      </c>
    </row>
    <row r="332" s="2" customFormat="1" ht="16.5" customHeight="1">
      <c r="A332" s="40"/>
      <c r="B332" s="41"/>
      <c r="C332" s="205" t="s">
        <v>482</v>
      </c>
      <c r="D332" s="205" t="s">
        <v>204</v>
      </c>
      <c r="E332" s="206" t="s">
        <v>483</v>
      </c>
      <c r="F332" s="207" t="s">
        <v>484</v>
      </c>
      <c r="G332" s="208" t="s">
        <v>91</v>
      </c>
      <c r="H332" s="209">
        <v>9.4499999999999993</v>
      </c>
      <c r="I332" s="210"/>
      <c r="J332" s="211">
        <f>ROUND(I332*H332,2)</f>
        <v>0</v>
      </c>
      <c r="K332" s="212"/>
      <c r="L332" s="46"/>
      <c r="M332" s="213" t="s">
        <v>19</v>
      </c>
      <c r="N332" s="214" t="s">
        <v>44</v>
      </c>
      <c r="O332" s="86"/>
      <c r="P332" s="215">
        <f>O332*H332</f>
        <v>0</v>
      </c>
      <c r="Q332" s="215">
        <v>0.0042900000000000004</v>
      </c>
      <c r="R332" s="215">
        <f>Q332*H332</f>
        <v>0.0405405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465</v>
      </c>
      <c r="AT332" s="217" t="s">
        <v>204</v>
      </c>
      <c r="AU332" s="217" t="s">
        <v>83</v>
      </c>
      <c r="AY332" s="19" t="s">
        <v>202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81</v>
      </c>
      <c r="BK332" s="218">
        <f>ROUND(I332*H332,2)</f>
        <v>0</v>
      </c>
      <c r="BL332" s="19" t="s">
        <v>465</v>
      </c>
      <c r="BM332" s="217" t="s">
        <v>485</v>
      </c>
    </row>
    <row r="333" s="2" customFormat="1">
      <c r="A333" s="40"/>
      <c r="B333" s="41"/>
      <c r="C333" s="42"/>
      <c r="D333" s="219" t="s">
        <v>209</v>
      </c>
      <c r="E333" s="42"/>
      <c r="F333" s="220" t="s">
        <v>486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209</v>
      </c>
      <c r="AU333" s="19" t="s">
        <v>83</v>
      </c>
    </row>
    <row r="334" s="2" customFormat="1">
      <c r="A334" s="40"/>
      <c r="B334" s="41"/>
      <c r="C334" s="42"/>
      <c r="D334" s="224" t="s">
        <v>211</v>
      </c>
      <c r="E334" s="42"/>
      <c r="F334" s="225" t="s">
        <v>487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211</v>
      </c>
      <c r="AU334" s="19" t="s">
        <v>83</v>
      </c>
    </row>
    <row r="335" s="16" customFormat="1">
      <c r="A335" s="16"/>
      <c r="B335" s="270"/>
      <c r="C335" s="271"/>
      <c r="D335" s="219" t="s">
        <v>213</v>
      </c>
      <c r="E335" s="272" t="s">
        <v>19</v>
      </c>
      <c r="F335" s="273" t="s">
        <v>488</v>
      </c>
      <c r="G335" s="271"/>
      <c r="H335" s="272" t="s">
        <v>19</v>
      </c>
      <c r="I335" s="274"/>
      <c r="J335" s="271"/>
      <c r="K335" s="271"/>
      <c r="L335" s="275"/>
      <c r="M335" s="276"/>
      <c r="N335" s="277"/>
      <c r="O335" s="277"/>
      <c r="P335" s="277"/>
      <c r="Q335" s="277"/>
      <c r="R335" s="277"/>
      <c r="S335" s="277"/>
      <c r="T335" s="278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79" t="s">
        <v>213</v>
      </c>
      <c r="AU335" s="279" t="s">
        <v>83</v>
      </c>
      <c r="AV335" s="16" t="s">
        <v>81</v>
      </c>
      <c r="AW335" s="16" t="s">
        <v>35</v>
      </c>
      <c r="AX335" s="16" t="s">
        <v>73</v>
      </c>
      <c r="AY335" s="279" t="s">
        <v>202</v>
      </c>
    </row>
    <row r="336" s="13" customFormat="1">
      <c r="A336" s="13"/>
      <c r="B336" s="226"/>
      <c r="C336" s="227"/>
      <c r="D336" s="219" t="s">
        <v>213</v>
      </c>
      <c r="E336" s="228" t="s">
        <v>19</v>
      </c>
      <c r="F336" s="229" t="s">
        <v>279</v>
      </c>
      <c r="G336" s="227"/>
      <c r="H336" s="230">
        <v>1.25</v>
      </c>
      <c r="I336" s="231"/>
      <c r="J336" s="227"/>
      <c r="K336" s="227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213</v>
      </c>
      <c r="AU336" s="236" t="s">
        <v>83</v>
      </c>
      <c r="AV336" s="13" t="s">
        <v>83</v>
      </c>
      <c r="AW336" s="13" t="s">
        <v>35</v>
      </c>
      <c r="AX336" s="13" t="s">
        <v>73</v>
      </c>
      <c r="AY336" s="236" t="s">
        <v>202</v>
      </c>
    </row>
    <row r="337" s="14" customFormat="1">
      <c r="A337" s="14"/>
      <c r="B337" s="237"/>
      <c r="C337" s="238"/>
      <c r="D337" s="219" t="s">
        <v>213</v>
      </c>
      <c r="E337" s="239" t="s">
        <v>19</v>
      </c>
      <c r="F337" s="240" t="s">
        <v>216</v>
      </c>
      <c r="G337" s="238"/>
      <c r="H337" s="241">
        <v>1.25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213</v>
      </c>
      <c r="AU337" s="247" t="s">
        <v>83</v>
      </c>
      <c r="AV337" s="14" t="s">
        <v>88</v>
      </c>
      <c r="AW337" s="14" t="s">
        <v>35</v>
      </c>
      <c r="AX337" s="14" t="s">
        <v>73</v>
      </c>
      <c r="AY337" s="247" t="s">
        <v>202</v>
      </c>
    </row>
    <row r="338" s="13" customFormat="1">
      <c r="A338" s="13"/>
      <c r="B338" s="226"/>
      <c r="C338" s="227"/>
      <c r="D338" s="219" t="s">
        <v>213</v>
      </c>
      <c r="E338" s="228" t="s">
        <v>19</v>
      </c>
      <c r="F338" s="229" t="s">
        <v>489</v>
      </c>
      <c r="G338" s="227"/>
      <c r="H338" s="230">
        <v>1.25</v>
      </c>
      <c r="I338" s="231"/>
      <c r="J338" s="227"/>
      <c r="K338" s="227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213</v>
      </c>
      <c r="AU338" s="236" t="s">
        <v>83</v>
      </c>
      <c r="AV338" s="13" t="s">
        <v>83</v>
      </c>
      <c r="AW338" s="13" t="s">
        <v>35</v>
      </c>
      <c r="AX338" s="13" t="s">
        <v>73</v>
      </c>
      <c r="AY338" s="236" t="s">
        <v>202</v>
      </c>
    </row>
    <row r="339" s="13" customFormat="1">
      <c r="A339" s="13"/>
      <c r="B339" s="226"/>
      <c r="C339" s="227"/>
      <c r="D339" s="219" t="s">
        <v>213</v>
      </c>
      <c r="E339" s="228" t="s">
        <v>19</v>
      </c>
      <c r="F339" s="229" t="s">
        <v>490</v>
      </c>
      <c r="G339" s="227"/>
      <c r="H339" s="230">
        <v>2.5</v>
      </c>
      <c r="I339" s="231"/>
      <c r="J339" s="227"/>
      <c r="K339" s="227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213</v>
      </c>
      <c r="AU339" s="236" t="s">
        <v>83</v>
      </c>
      <c r="AV339" s="13" t="s">
        <v>83</v>
      </c>
      <c r="AW339" s="13" t="s">
        <v>35</v>
      </c>
      <c r="AX339" s="13" t="s">
        <v>73</v>
      </c>
      <c r="AY339" s="236" t="s">
        <v>202</v>
      </c>
    </row>
    <row r="340" s="13" customFormat="1">
      <c r="A340" s="13"/>
      <c r="B340" s="226"/>
      <c r="C340" s="227"/>
      <c r="D340" s="219" t="s">
        <v>213</v>
      </c>
      <c r="E340" s="228" t="s">
        <v>19</v>
      </c>
      <c r="F340" s="229" t="s">
        <v>267</v>
      </c>
      <c r="G340" s="227"/>
      <c r="H340" s="230">
        <v>0.69999999999999996</v>
      </c>
      <c r="I340" s="231"/>
      <c r="J340" s="227"/>
      <c r="K340" s="227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213</v>
      </c>
      <c r="AU340" s="236" t="s">
        <v>83</v>
      </c>
      <c r="AV340" s="13" t="s">
        <v>83</v>
      </c>
      <c r="AW340" s="13" t="s">
        <v>35</v>
      </c>
      <c r="AX340" s="13" t="s">
        <v>73</v>
      </c>
      <c r="AY340" s="236" t="s">
        <v>202</v>
      </c>
    </row>
    <row r="341" s="13" customFormat="1">
      <c r="A341" s="13"/>
      <c r="B341" s="226"/>
      <c r="C341" s="227"/>
      <c r="D341" s="219" t="s">
        <v>213</v>
      </c>
      <c r="E341" s="228" t="s">
        <v>19</v>
      </c>
      <c r="F341" s="229" t="s">
        <v>491</v>
      </c>
      <c r="G341" s="227"/>
      <c r="H341" s="230">
        <v>1.25</v>
      </c>
      <c r="I341" s="231"/>
      <c r="J341" s="227"/>
      <c r="K341" s="227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213</v>
      </c>
      <c r="AU341" s="236" t="s">
        <v>83</v>
      </c>
      <c r="AV341" s="13" t="s">
        <v>83</v>
      </c>
      <c r="AW341" s="13" t="s">
        <v>35</v>
      </c>
      <c r="AX341" s="13" t="s">
        <v>73</v>
      </c>
      <c r="AY341" s="236" t="s">
        <v>202</v>
      </c>
    </row>
    <row r="342" s="13" customFormat="1">
      <c r="A342" s="13"/>
      <c r="B342" s="226"/>
      <c r="C342" s="227"/>
      <c r="D342" s="219" t="s">
        <v>213</v>
      </c>
      <c r="E342" s="228" t="s">
        <v>19</v>
      </c>
      <c r="F342" s="229" t="s">
        <v>492</v>
      </c>
      <c r="G342" s="227"/>
      <c r="H342" s="230">
        <v>2.5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213</v>
      </c>
      <c r="AU342" s="236" t="s">
        <v>83</v>
      </c>
      <c r="AV342" s="13" t="s">
        <v>83</v>
      </c>
      <c r="AW342" s="13" t="s">
        <v>35</v>
      </c>
      <c r="AX342" s="13" t="s">
        <v>73</v>
      </c>
      <c r="AY342" s="236" t="s">
        <v>202</v>
      </c>
    </row>
    <row r="343" s="15" customFormat="1">
      <c r="A343" s="15"/>
      <c r="B343" s="248"/>
      <c r="C343" s="249"/>
      <c r="D343" s="219" t="s">
        <v>213</v>
      </c>
      <c r="E343" s="250" t="s">
        <v>19</v>
      </c>
      <c r="F343" s="251" t="s">
        <v>224</v>
      </c>
      <c r="G343" s="249"/>
      <c r="H343" s="252">
        <v>9.4499999999999993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8" t="s">
        <v>213</v>
      </c>
      <c r="AU343" s="258" t="s">
        <v>83</v>
      </c>
      <c r="AV343" s="15" t="s">
        <v>207</v>
      </c>
      <c r="AW343" s="15" t="s">
        <v>35</v>
      </c>
      <c r="AX343" s="15" t="s">
        <v>81</v>
      </c>
      <c r="AY343" s="258" t="s">
        <v>202</v>
      </c>
    </row>
    <row r="344" s="2" customFormat="1" ht="16.5" customHeight="1">
      <c r="A344" s="40"/>
      <c r="B344" s="41"/>
      <c r="C344" s="205" t="s">
        <v>493</v>
      </c>
      <c r="D344" s="205" t="s">
        <v>204</v>
      </c>
      <c r="E344" s="206" t="s">
        <v>494</v>
      </c>
      <c r="F344" s="207" t="s">
        <v>495</v>
      </c>
      <c r="G344" s="208" t="s">
        <v>403</v>
      </c>
      <c r="H344" s="209">
        <v>0.067000000000000004</v>
      </c>
      <c r="I344" s="210"/>
      <c r="J344" s="211">
        <f>ROUND(I344*H344,2)</f>
        <v>0</v>
      </c>
      <c r="K344" s="212"/>
      <c r="L344" s="46"/>
      <c r="M344" s="213" t="s">
        <v>19</v>
      </c>
      <c r="N344" s="214" t="s">
        <v>44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465</v>
      </c>
      <c r="AT344" s="217" t="s">
        <v>204</v>
      </c>
      <c r="AU344" s="217" t="s">
        <v>83</v>
      </c>
      <c r="AY344" s="19" t="s">
        <v>202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81</v>
      </c>
      <c r="BK344" s="218">
        <f>ROUND(I344*H344,2)</f>
        <v>0</v>
      </c>
      <c r="BL344" s="19" t="s">
        <v>465</v>
      </c>
      <c r="BM344" s="217" t="s">
        <v>496</v>
      </c>
    </row>
    <row r="345" s="2" customFormat="1">
      <c r="A345" s="40"/>
      <c r="B345" s="41"/>
      <c r="C345" s="42"/>
      <c r="D345" s="219" t="s">
        <v>209</v>
      </c>
      <c r="E345" s="42"/>
      <c r="F345" s="220" t="s">
        <v>497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209</v>
      </c>
      <c r="AU345" s="19" t="s">
        <v>83</v>
      </c>
    </row>
    <row r="346" s="2" customFormat="1">
      <c r="A346" s="40"/>
      <c r="B346" s="41"/>
      <c r="C346" s="42"/>
      <c r="D346" s="224" t="s">
        <v>211</v>
      </c>
      <c r="E346" s="42"/>
      <c r="F346" s="225" t="s">
        <v>498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211</v>
      </c>
      <c r="AU346" s="19" t="s">
        <v>83</v>
      </c>
    </row>
    <row r="347" s="12" customFormat="1" ht="22.8" customHeight="1">
      <c r="A347" s="12"/>
      <c r="B347" s="189"/>
      <c r="C347" s="190"/>
      <c r="D347" s="191" t="s">
        <v>72</v>
      </c>
      <c r="E347" s="203" t="s">
        <v>499</v>
      </c>
      <c r="F347" s="203" t="s">
        <v>500</v>
      </c>
      <c r="G347" s="190"/>
      <c r="H347" s="190"/>
      <c r="I347" s="193"/>
      <c r="J347" s="204">
        <f>BK347</f>
        <v>0</v>
      </c>
      <c r="K347" s="190"/>
      <c r="L347" s="195"/>
      <c r="M347" s="196"/>
      <c r="N347" s="197"/>
      <c r="O347" s="197"/>
      <c r="P347" s="198">
        <f>SUM(P348:P474)</f>
        <v>0</v>
      </c>
      <c r="Q347" s="197"/>
      <c r="R347" s="198">
        <f>SUM(R348:R474)</f>
        <v>2.3633253700000001</v>
      </c>
      <c r="S347" s="197"/>
      <c r="T347" s="199">
        <f>SUM(T348:T474)</f>
        <v>0.075999999999999998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0" t="s">
        <v>83</v>
      </c>
      <c r="AT347" s="201" t="s">
        <v>72</v>
      </c>
      <c r="AU347" s="201" t="s">
        <v>81</v>
      </c>
      <c r="AY347" s="200" t="s">
        <v>202</v>
      </c>
      <c r="BK347" s="202">
        <f>SUM(BK348:BK474)</f>
        <v>0</v>
      </c>
    </row>
    <row r="348" s="2" customFormat="1" ht="16.5" customHeight="1">
      <c r="A348" s="40"/>
      <c r="B348" s="41"/>
      <c r="C348" s="205" t="s">
        <v>501</v>
      </c>
      <c r="D348" s="205" t="s">
        <v>204</v>
      </c>
      <c r="E348" s="206" t="s">
        <v>502</v>
      </c>
      <c r="F348" s="207" t="s">
        <v>503</v>
      </c>
      <c r="G348" s="208" t="s">
        <v>504</v>
      </c>
      <c r="H348" s="209">
        <v>8</v>
      </c>
      <c r="I348" s="210"/>
      <c r="J348" s="211">
        <f>ROUND(I348*H348,2)</f>
        <v>0</v>
      </c>
      <c r="K348" s="212"/>
      <c r="L348" s="46"/>
      <c r="M348" s="213" t="s">
        <v>19</v>
      </c>
      <c r="N348" s="214" t="s">
        <v>44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0.002</v>
      </c>
      <c r="T348" s="216">
        <f>S348*H348</f>
        <v>0.016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465</v>
      </c>
      <c r="AT348" s="217" t="s">
        <v>204</v>
      </c>
      <c r="AU348" s="217" t="s">
        <v>83</v>
      </c>
      <c r="AY348" s="19" t="s">
        <v>202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81</v>
      </c>
      <c r="BK348" s="218">
        <f>ROUND(I348*H348,2)</f>
        <v>0</v>
      </c>
      <c r="BL348" s="19" t="s">
        <v>465</v>
      </c>
      <c r="BM348" s="217" t="s">
        <v>505</v>
      </c>
    </row>
    <row r="349" s="2" customFormat="1">
      <c r="A349" s="40"/>
      <c r="B349" s="41"/>
      <c r="C349" s="42"/>
      <c r="D349" s="219" t="s">
        <v>209</v>
      </c>
      <c r="E349" s="42"/>
      <c r="F349" s="220" t="s">
        <v>506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209</v>
      </c>
      <c r="AU349" s="19" t="s">
        <v>83</v>
      </c>
    </row>
    <row r="350" s="2" customFormat="1">
      <c r="A350" s="40"/>
      <c r="B350" s="41"/>
      <c r="C350" s="42"/>
      <c r="D350" s="224" t="s">
        <v>211</v>
      </c>
      <c r="E350" s="42"/>
      <c r="F350" s="225" t="s">
        <v>507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211</v>
      </c>
      <c r="AU350" s="19" t="s">
        <v>83</v>
      </c>
    </row>
    <row r="351" s="13" customFormat="1">
      <c r="A351" s="13"/>
      <c r="B351" s="226"/>
      <c r="C351" s="227"/>
      <c r="D351" s="219" t="s">
        <v>213</v>
      </c>
      <c r="E351" s="228" t="s">
        <v>19</v>
      </c>
      <c r="F351" s="229" t="s">
        <v>508</v>
      </c>
      <c r="G351" s="227"/>
      <c r="H351" s="230">
        <v>1</v>
      </c>
      <c r="I351" s="231"/>
      <c r="J351" s="227"/>
      <c r="K351" s="227"/>
      <c r="L351" s="232"/>
      <c r="M351" s="233"/>
      <c r="N351" s="234"/>
      <c r="O351" s="234"/>
      <c r="P351" s="234"/>
      <c r="Q351" s="234"/>
      <c r="R351" s="234"/>
      <c r="S351" s="234"/>
      <c r="T351" s="23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6" t="s">
        <v>213</v>
      </c>
      <c r="AU351" s="236" t="s">
        <v>83</v>
      </c>
      <c r="AV351" s="13" t="s">
        <v>83</v>
      </c>
      <c r="AW351" s="13" t="s">
        <v>35</v>
      </c>
      <c r="AX351" s="13" t="s">
        <v>73</v>
      </c>
      <c r="AY351" s="236" t="s">
        <v>202</v>
      </c>
    </row>
    <row r="352" s="14" customFormat="1">
      <c r="A352" s="14"/>
      <c r="B352" s="237"/>
      <c r="C352" s="238"/>
      <c r="D352" s="219" t="s">
        <v>213</v>
      </c>
      <c r="E352" s="239" t="s">
        <v>19</v>
      </c>
      <c r="F352" s="240" t="s">
        <v>216</v>
      </c>
      <c r="G352" s="238"/>
      <c r="H352" s="241">
        <v>1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7" t="s">
        <v>213</v>
      </c>
      <c r="AU352" s="247" t="s">
        <v>83</v>
      </c>
      <c r="AV352" s="14" t="s">
        <v>88</v>
      </c>
      <c r="AW352" s="14" t="s">
        <v>35</v>
      </c>
      <c r="AX352" s="14" t="s">
        <v>73</v>
      </c>
      <c r="AY352" s="247" t="s">
        <v>202</v>
      </c>
    </row>
    <row r="353" s="13" customFormat="1">
      <c r="A353" s="13"/>
      <c r="B353" s="226"/>
      <c r="C353" s="227"/>
      <c r="D353" s="219" t="s">
        <v>213</v>
      </c>
      <c r="E353" s="228" t="s">
        <v>19</v>
      </c>
      <c r="F353" s="229" t="s">
        <v>509</v>
      </c>
      <c r="G353" s="227"/>
      <c r="H353" s="230">
        <v>1</v>
      </c>
      <c r="I353" s="231"/>
      <c r="J353" s="227"/>
      <c r="K353" s="227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213</v>
      </c>
      <c r="AU353" s="236" t="s">
        <v>83</v>
      </c>
      <c r="AV353" s="13" t="s">
        <v>83</v>
      </c>
      <c r="AW353" s="13" t="s">
        <v>35</v>
      </c>
      <c r="AX353" s="13" t="s">
        <v>73</v>
      </c>
      <c r="AY353" s="236" t="s">
        <v>202</v>
      </c>
    </row>
    <row r="354" s="14" customFormat="1">
      <c r="A354" s="14"/>
      <c r="B354" s="237"/>
      <c r="C354" s="238"/>
      <c r="D354" s="219" t="s">
        <v>213</v>
      </c>
      <c r="E354" s="239" t="s">
        <v>19</v>
      </c>
      <c r="F354" s="240" t="s">
        <v>216</v>
      </c>
      <c r="G354" s="238"/>
      <c r="H354" s="241">
        <v>1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7" t="s">
        <v>213</v>
      </c>
      <c r="AU354" s="247" t="s">
        <v>83</v>
      </c>
      <c r="AV354" s="14" t="s">
        <v>88</v>
      </c>
      <c r="AW354" s="14" t="s">
        <v>35</v>
      </c>
      <c r="AX354" s="14" t="s">
        <v>73</v>
      </c>
      <c r="AY354" s="247" t="s">
        <v>202</v>
      </c>
    </row>
    <row r="355" s="13" customFormat="1">
      <c r="A355" s="13"/>
      <c r="B355" s="226"/>
      <c r="C355" s="227"/>
      <c r="D355" s="219" t="s">
        <v>213</v>
      </c>
      <c r="E355" s="228" t="s">
        <v>19</v>
      </c>
      <c r="F355" s="229" t="s">
        <v>510</v>
      </c>
      <c r="G355" s="227"/>
      <c r="H355" s="230">
        <v>3</v>
      </c>
      <c r="I355" s="231"/>
      <c r="J355" s="227"/>
      <c r="K355" s="227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213</v>
      </c>
      <c r="AU355" s="236" t="s">
        <v>83</v>
      </c>
      <c r="AV355" s="13" t="s">
        <v>83</v>
      </c>
      <c r="AW355" s="13" t="s">
        <v>35</v>
      </c>
      <c r="AX355" s="13" t="s">
        <v>73</v>
      </c>
      <c r="AY355" s="236" t="s">
        <v>202</v>
      </c>
    </row>
    <row r="356" s="13" customFormat="1">
      <c r="A356" s="13"/>
      <c r="B356" s="226"/>
      <c r="C356" s="227"/>
      <c r="D356" s="219" t="s">
        <v>213</v>
      </c>
      <c r="E356" s="228" t="s">
        <v>19</v>
      </c>
      <c r="F356" s="229" t="s">
        <v>511</v>
      </c>
      <c r="G356" s="227"/>
      <c r="H356" s="230">
        <v>3</v>
      </c>
      <c r="I356" s="231"/>
      <c r="J356" s="227"/>
      <c r="K356" s="227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213</v>
      </c>
      <c r="AU356" s="236" t="s">
        <v>83</v>
      </c>
      <c r="AV356" s="13" t="s">
        <v>83</v>
      </c>
      <c r="AW356" s="13" t="s">
        <v>35</v>
      </c>
      <c r="AX356" s="13" t="s">
        <v>73</v>
      </c>
      <c r="AY356" s="236" t="s">
        <v>202</v>
      </c>
    </row>
    <row r="357" s="15" customFormat="1">
      <c r="A357" s="15"/>
      <c r="B357" s="248"/>
      <c r="C357" s="249"/>
      <c r="D357" s="219" t="s">
        <v>213</v>
      </c>
      <c r="E357" s="250" t="s">
        <v>19</v>
      </c>
      <c r="F357" s="251" t="s">
        <v>224</v>
      </c>
      <c r="G357" s="249"/>
      <c r="H357" s="252">
        <v>8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8" t="s">
        <v>213</v>
      </c>
      <c r="AU357" s="258" t="s">
        <v>83</v>
      </c>
      <c r="AV357" s="15" t="s">
        <v>207</v>
      </c>
      <c r="AW357" s="15" t="s">
        <v>35</v>
      </c>
      <c r="AX357" s="15" t="s">
        <v>81</v>
      </c>
      <c r="AY357" s="258" t="s">
        <v>202</v>
      </c>
    </row>
    <row r="358" s="2" customFormat="1" ht="16.5" customHeight="1">
      <c r="A358" s="40"/>
      <c r="B358" s="41"/>
      <c r="C358" s="205" t="s">
        <v>512</v>
      </c>
      <c r="D358" s="205" t="s">
        <v>204</v>
      </c>
      <c r="E358" s="206" t="s">
        <v>513</v>
      </c>
      <c r="F358" s="207" t="s">
        <v>514</v>
      </c>
      <c r="G358" s="208" t="s">
        <v>504</v>
      </c>
      <c r="H358" s="209">
        <v>12</v>
      </c>
      <c r="I358" s="210"/>
      <c r="J358" s="211">
        <f>ROUND(I358*H358,2)</f>
        <v>0</v>
      </c>
      <c r="K358" s="212"/>
      <c r="L358" s="46"/>
      <c r="M358" s="213" t="s">
        <v>19</v>
      </c>
      <c r="N358" s="214" t="s">
        <v>44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0.0050000000000000001</v>
      </c>
      <c r="T358" s="216">
        <f>S358*H358</f>
        <v>0.059999999999999998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465</v>
      </c>
      <c r="AT358" s="217" t="s">
        <v>204</v>
      </c>
      <c r="AU358" s="217" t="s">
        <v>83</v>
      </c>
      <c r="AY358" s="19" t="s">
        <v>202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81</v>
      </c>
      <c r="BK358" s="218">
        <f>ROUND(I358*H358,2)</f>
        <v>0</v>
      </c>
      <c r="BL358" s="19" t="s">
        <v>465</v>
      </c>
      <c r="BM358" s="217" t="s">
        <v>515</v>
      </c>
    </row>
    <row r="359" s="2" customFormat="1">
      <c r="A359" s="40"/>
      <c r="B359" s="41"/>
      <c r="C359" s="42"/>
      <c r="D359" s="219" t="s">
        <v>209</v>
      </c>
      <c r="E359" s="42"/>
      <c r="F359" s="220" t="s">
        <v>516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209</v>
      </c>
      <c r="AU359" s="19" t="s">
        <v>83</v>
      </c>
    </row>
    <row r="360" s="2" customFormat="1">
      <c r="A360" s="40"/>
      <c r="B360" s="41"/>
      <c r="C360" s="42"/>
      <c r="D360" s="224" t="s">
        <v>211</v>
      </c>
      <c r="E360" s="42"/>
      <c r="F360" s="225" t="s">
        <v>517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211</v>
      </c>
      <c r="AU360" s="19" t="s">
        <v>83</v>
      </c>
    </row>
    <row r="361" s="13" customFormat="1">
      <c r="A361" s="13"/>
      <c r="B361" s="226"/>
      <c r="C361" s="227"/>
      <c r="D361" s="219" t="s">
        <v>213</v>
      </c>
      <c r="E361" s="228" t="s">
        <v>19</v>
      </c>
      <c r="F361" s="229" t="s">
        <v>518</v>
      </c>
      <c r="G361" s="227"/>
      <c r="H361" s="230">
        <v>1</v>
      </c>
      <c r="I361" s="231"/>
      <c r="J361" s="227"/>
      <c r="K361" s="227"/>
      <c r="L361" s="232"/>
      <c r="M361" s="233"/>
      <c r="N361" s="234"/>
      <c r="O361" s="234"/>
      <c r="P361" s="234"/>
      <c r="Q361" s="234"/>
      <c r="R361" s="234"/>
      <c r="S361" s="234"/>
      <c r="T361" s="23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6" t="s">
        <v>213</v>
      </c>
      <c r="AU361" s="236" t="s">
        <v>83</v>
      </c>
      <c r="AV361" s="13" t="s">
        <v>83</v>
      </c>
      <c r="AW361" s="13" t="s">
        <v>35</v>
      </c>
      <c r="AX361" s="13" t="s">
        <v>73</v>
      </c>
      <c r="AY361" s="236" t="s">
        <v>202</v>
      </c>
    </row>
    <row r="362" s="14" customFormat="1">
      <c r="A362" s="14"/>
      <c r="B362" s="237"/>
      <c r="C362" s="238"/>
      <c r="D362" s="219" t="s">
        <v>213</v>
      </c>
      <c r="E362" s="239" t="s">
        <v>19</v>
      </c>
      <c r="F362" s="240" t="s">
        <v>216</v>
      </c>
      <c r="G362" s="238"/>
      <c r="H362" s="241">
        <v>1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213</v>
      </c>
      <c r="AU362" s="247" t="s">
        <v>83</v>
      </c>
      <c r="AV362" s="14" t="s">
        <v>88</v>
      </c>
      <c r="AW362" s="14" t="s">
        <v>35</v>
      </c>
      <c r="AX362" s="14" t="s">
        <v>73</v>
      </c>
      <c r="AY362" s="247" t="s">
        <v>202</v>
      </c>
    </row>
    <row r="363" s="13" customFormat="1">
      <c r="A363" s="13"/>
      <c r="B363" s="226"/>
      <c r="C363" s="227"/>
      <c r="D363" s="219" t="s">
        <v>213</v>
      </c>
      <c r="E363" s="228" t="s">
        <v>19</v>
      </c>
      <c r="F363" s="229" t="s">
        <v>519</v>
      </c>
      <c r="G363" s="227"/>
      <c r="H363" s="230">
        <v>4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213</v>
      </c>
      <c r="AU363" s="236" t="s">
        <v>83</v>
      </c>
      <c r="AV363" s="13" t="s">
        <v>83</v>
      </c>
      <c r="AW363" s="13" t="s">
        <v>35</v>
      </c>
      <c r="AX363" s="13" t="s">
        <v>73</v>
      </c>
      <c r="AY363" s="236" t="s">
        <v>202</v>
      </c>
    </row>
    <row r="364" s="13" customFormat="1">
      <c r="A364" s="13"/>
      <c r="B364" s="226"/>
      <c r="C364" s="227"/>
      <c r="D364" s="219" t="s">
        <v>213</v>
      </c>
      <c r="E364" s="228" t="s">
        <v>19</v>
      </c>
      <c r="F364" s="229" t="s">
        <v>511</v>
      </c>
      <c r="G364" s="227"/>
      <c r="H364" s="230">
        <v>3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213</v>
      </c>
      <c r="AU364" s="236" t="s">
        <v>83</v>
      </c>
      <c r="AV364" s="13" t="s">
        <v>83</v>
      </c>
      <c r="AW364" s="13" t="s">
        <v>35</v>
      </c>
      <c r="AX364" s="13" t="s">
        <v>73</v>
      </c>
      <c r="AY364" s="236" t="s">
        <v>202</v>
      </c>
    </row>
    <row r="365" s="13" customFormat="1">
      <c r="A365" s="13"/>
      <c r="B365" s="226"/>
      <c r="C365" s="227"/>
      <c r="D365" s="219" t="s">
        <v>213</v>
      </c>
      <c r="E365" s="228" t="s">
        <v>19</v>
      </c>
      <c r="F365" s="229" t="s">
        <v>520</v>
      </c>
      <c r="G365" s="227"/>
      <c r="H365" s="230">
        <v>4</v>
      </c>
      <c r="I365" s="231"/>
      <c r="J365" s="227"/>
      <c r="K365" s="227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213</v>
      </c>
      <c r="AU365" s="236" t="s">
        <v>83</v>
      </c>
      <c r="AV365" s="13" t="s">
        <v>83</v>
      </c>
      <c r="AW365" s="13" t="s">
        <v>35</v>
      </c>
      <c r="AX365" s="13" t="s">
        <v>73</v>
      </c>
      <c r="AY365" s="236" t="s">
        <v>202</v>
      </c>
    </row>
    <row r="366" s="15" customFormat="1">
      <c r="A366" s="15"/>
      <c r="B366" s="248"/>
      <c r="C366" s="249"/>
      <c r="D366" s="219" t="s">
        <v>213</v>
      </c>
      <c r="E366" s="250" t="s">
        <v>19</v>
      </c>
      <c r="F366" s="251" t="s">
        <v>224</v>
      </c>
      <c r="G366" s="249"/>
      <c r="H366" s="252">
        <v>12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8" t="s">
        <v>213</v>
      </c>
      <c r="AU366" s="258" t="s">
        <v>83</v>
      </c>
      <c r="AV366" s="15" t="s">
        <v>207</v>
      </c>
      <c r="AW366" s="15" t="s">
        <v>35</v>
      </c>
      <c r="AX366" s="15" t="s">
        <v>81</v>
      </c>
      <c r="AY366" s="258" t="s">
        <v>202</v>
      </c>
    </row>
    <row r="367" s="2" customFormat="1" ht="16.5" customHeight="1">
      <c r="A367" s="40"/>
      <c r="B367" s="41"/>
      <c r="C367" s="205" t="s">
        <v>521</v>
      </c>
      <c r="D367" s="205" t="s">
        <v>204</v>
      </c>
      <c r="E367" s="206" t="s">
        <v>522</v>
      </c>
      <c r="F367" s="207" t="s">
        <v>523</v>
      </c>
      <c r="G367" s="208" t="s">
        <v>86</v>
      </c>
      <c r="H367" s="209">
        <v>68.790999999999997</v>
      </c>
      <c r="I367" s="210"/>
      <c r="J367" s="211">
        <f>ROUND(I367*H367,2)</f>
        <v>0</v>
      </c>
      <c r="K367" s="212"/>
      <c r="L367" s="46"/>
      <c r="M367" s="213" t="s">
        <v>19</v>
      </c>
      <c r="N367" s="214" t="s">
        <v>44</v>
      </c>
      <c r="O367" s="86"/>
      <c r="P367" s="215">
        <f>O367*H367</f>
        <v>0</v>
      </c>
      <c r="Q367" s="215">
        <v>0.00025999999999999998</v>
      </c>
      <c r="R367" s="215">
        <f>Q367*H367</f>
        <v>0.017885659999999998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465</v>
      </c>
      <c r="AT367" s="217" t="s">
        <v>204</v>
      </c>
      <c r="AU367" s="217" t="s">
        <v>83</v>
      </c>
      <c r="AY367" s="19" t="s">
        <v>202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81</v>
      </c>
      <c r="BK367" s="218">
        <f>ROUND(I367*H367,2)</f>
        <v>0</v>
      </c>
      <c r="BL367" s="19" t="s">
        <v>465</v>
      </c>
      <c r="BM367" s="217" t="s">
        <v>524</v>
      </c>
    </row>
    <row r="368" s="2" customFormat="1">
      <c r="A368" s="40"/>
      <c r="B368" s="41"/>
      <c r="C368" s="42"/>
      <c r="D368" s="219" t="s">
        <v>209</v>
      </c>
      <c r="E368" s="42"/>
      <c r="F368" s="220" t="s">
        <v>525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209</v>
      </c>
      <c r="AU368" s="19" t="s">
        <v>83</v>
      </c>
    </row>
    <row r="369" s="2" customFormat="1">
      <c r="A369" s="40"/>
      <c r="B369" s="41"/>
      <c r="C369" s="42"/>
      <c r="D369" s="224" t="s">
        <v>211</v>
      </c>
      <c r="E369" s="42"/>
      <c r="F369" s="225" t="s">
        <v>526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211</v>
      </c>
      <c r="AU369" s="19" t="s">
        <v>83</v>
      </c>
    </row>
    <row r="370" s="13" customFormat="1">
      <c r="A370" s="13"/>
      <c r="B370" s="226"/>
      <c r="C370" s="227"/>
      <c r="D370" s="219" t="s">
        <v>213</v>
      </c>
      <c r="E370" s="228" t="s">
        <v>19</v>
      </c>
      <c r="F370" s="229" t="s">
        <v>311</v>
      </c>
      <c r="G370" s="227"/>
      <c r="H370" s="230">
        <v>3.4079999999999999</v>
      </c>
      <c r="I370" s="231"/>
      <c r="J370" s="227"/>
      <c r="K370" s="227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213</v>
      </c>
      <c r="AU370" s="236" t="s">
        <v>83</v>
      </c>
      <c r="AV370" s="13" t="s">
        <v>83</v>
      </c>
      <c r="AW370" s="13" t="s">
        <v>35</v>
      </c>
      <c r="AX370" s="13" t="s">
        <v>73</v>
      </c>
      <c r="AY370" s="236" t="s">
        <v>202</v>
      </c>
    </row>
    <row r="371" s="13" customFormat="1">
      <c r="A371" s="13"/>
      <c r="B371" s="226"/>
      <c r="C371" s="227"/>
      <c r="D371" s="219" t="s">
        <v>213</v>
      </c>
      <c r="E371" s="228" t="s">
        <v>19</v>
      </c>
      <c r="F371" s="229" t="s">
        <v>312</v>
      </c>
      <c r="G371" s="227"/>
      <c r="H371" s="230">
        <v>2.375</v>
      </c>
      <c r="I371" s="231"/>
      <c r="J371" s="227"/>
      <c r="K371" s="227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213</v>
      </c>
      <c r="AU371" s="236" t="s">
        <v>83</v>
      </c>
      <c r="AV371" s="13" t="s">
        <v>83</v>
      </c>
      <c r="AW371" s="13" t="s">
        <v>35</v>
      </c>
      <c r="AX371" s="13" t="s">
        <v>73</v>
      </c>
      <c r="AY371" s="236" t="s">
        <v>202</v>
      </c>
    </row>
    <row r="372" s="14" customFormat="1">
      <c r="A372" s="14"/>
      <c r="B372" s="237"/>
      <c r="C372" s="238"/>
      <c r="D372" s="219" t="s">
        <v>213</v>
      </c>
      <c r="E372" s="239" t="s">
        <v>19</v>
      </c>
      <c r="F372" s="240" t="s">
        <v>216</v>
      </c>
      <c r="G372" s="238"/>
      <c r="H372" s="241">
        <v>5.7829999999999995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213</v>
      </c>
      <c r="AU372" s="247" t="s">
        <v>83</v>
      </c>
      <c r="AV372" s="14" t="s">
        <v>88</v>
      </c>
      <c r="AW372" s="14" t="s">
        <v>35</v>
      </c>
      <c r="AX372" s="14" t="s">
        <v>73</v>
      </c>
      <c r="AY372" s="247" t="s">
        <v>202</v>
      </c>
    </row>
    <row r="373" s="13" customFormat="1">
      <c r="A373" s="13"/>
      <c r="B373" s="226"/>
      <c r="C373" s="227"/>
      <c r="D373" s="219" t="s">
        <v>213</v>
      </c>
      <c r="E373" s="228" t="s">
        <v>19</v>
      </c>
      <c r="F373" s="229" t="s">
        <v>313</v>
      </c>
      <c r="G373" s="227"/>
      <c r="H373" s="230">
        <v>14.69</v>
      </c>
      <c r="I373" s="231"/>
      <c r="J373" s="227"/>
      <c r="K373" s="227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213</v>
      </c>
      <c r="AU373" s="236" t="s">
        <v>83</v>
      </c>
      <c r="AV373" s="13" t="s">
        <v>83</v>
      </c>
      <c r="AW373" s="13" t="s">
        <v>35</v>
      </c>
      <c r="AX373" s="13" t="s">
        <v>73</v>
      </c>
      <c r="AY373" s="236" t="s">
        <v>202</v>
      </c>
    </row>
    <row r="374" s="13" customFormat="1">
      <c r="A374" s="13"/>
      <c r="B374" s="226"/>
      <c r="C374" s="227"/>
      <c r="D374" s="219" t="s">
        <v>213</v>
      </c>
      <c r="E374" s="228" t="s">
        <v>19</v>
      </c>
      <c r="F374" s="229" t="s">
        <v>314</v>
      </c>
      <c r="G374" s="227"/>
      <c r="H374" s="230">
        <v>9.5</v>
      </c>
      <c r="I374" s="231"/>
      <c r="J374" s="227"/>
      <c r="K374" s="227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213</v>
      </c>
      <c r="AU374" s="236" t="s">
        <v>83</v>
      </c>
      <c r="AV374" s="13" t="s">
        <v>83</v>
      </c>
      <c r="AW374" s="13" t="s">
        <v>35</v>
      </c>
      <c r="AX374" s="13" t="s">
        <v>73</v>
      </c>
      <c r="AY374" s="236" t="s">
        <v>202</v>
      </c>
    </row>
    <row r="375" s="13" customFormat="1">
      <c r="A375" s="13"/>
      <c r="B375" s="226"/>
      <c r="C375" s="227"/>
      <c r="D375" s="219" t="s">
        <v>213</v>
      </c>
      <c r="E375" s="228" t="s">
        <v>19</v>
      </c>
      <c r="F375" s="229" t="s">
        <v>315</v>
      </c>
      <c r="G375" s="227"/>
      <c r="H375" s="230">
        <v>4.3760000000000003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213</v>
      </c>
      <c r="AU375" s="236" t="s">
        <v>83</v>
      </c>
      <c r="AV375" s="13" t="s">
        <v>83</v>
      </c>
      <c r="AW375" s="13" t="s">
        <v>35</v>
      </c>
      <c r="AX375" s="13" t="s">
        <v>73</v>
      </c>
      <c r="AY375" s="236" t="s">
        <v>202</v>
      </c>
    </row>
    <row r="376" s="13" customFormat="1">
      <c r="A376" s="13"/>
      <c r="B376" s="226"/>
      <c r="C376" s="227"/>
      <c r="D376" s="219" t="s">
        <v>213</v>
      </c>
      <c r="E376" s="228" t="s">
        <v>19</v>
      </c>
      <c r="F376" s="229" t="s">
        <v>317</v>
      </c>
      <c r="G376" s="227"/>
      <c r="H376" s="230">
        <v>20.565999999999999</v>
      </c>
      <c r="I376" s="231"/>
      <c r="J376" s="227"/>
      <c r="K376" s="227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213</v>
      </c>
      <c r="AU376" s="236" t="s">
        <v>83</v>
      </c>
      <c r="AV376" s="13" t="s">
        <v>83</v>
      </c>
      <c r="AW376" s="13" t="s">
        <v>35</v>
      </c>
      <c r="AX376" s="13" t="s">
        <v>73</v>
      </c>
      <c r="AY376" s="236" t="s">
        <v>202</v>
      </c>
    </row>
    <row r="377" s="13" customFormat="1">
      <c r="A377" s="13"/>
      <c r="B377" s="226"/>
      <c r="C377" s="227"/>
      <c r="D377" s="219" t="s">
        <v>213</v>
      </c>
      <c r="E377" s="228" t="s">
        <v>19</v>
      </c>
      <c r="F377" s="229" t="s">
        <v>318</v>
      </c>
      <c r="G377" s="227"/>
      <c r="H377" s="230">
        <v>9.5</v>
      </c>
      <c r="I377" s="231"/>
      <c r="J377" s="227"/>
      <c r="K377" s="227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213</v>
      </c>
      <c r="AU377" s="236" t="s">
        <v>83</v>
      </c>
      <c r="AV377" s="13" t="s">
        <v>83</v>
      </c>
      <c r="AW377" s="13" t="s">
        <v>35</v>
      </c>
      <c r="AX377" s="13" t="s">
        <v>73</v>
      </c>
      <c r="AY377" s="236" t="s">
        <v>202</v>
      </c>
    </row>
    <row r="378" s="13" customFormat="1">
      <c r="A378" s="13"/>
      <c r="B378" s="226"/>
      <c r="C378" s="227"/>
      <c r="D378" s="219" t="s">
        <v>213</v>
      </c>
      <c r="E378" s="228" t="s">
        <v>19</v>
      </c>
      <c r="F378" s="229" t="s">
        <v>319</v>
      </c>
      <c r="G378" s="227"/>
      <c r="H378" s="230">
        <v>4.3760000000000003</v>
      </c>
      <c r="I378" s="231"/>
      <c r="J378" s="227"/>
      <c r="K378" s="227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213</v>
      </c>
      <c r="AU378" s="236" t="s">
        <v>83</v>
      </c>
      <c r="AV378" s="13" t="s">
        <v>83</v>
      </c>
      <c r="AW378" s="13" t="s">
        <v>35</v>
      </c>
      <c r="AX378" s="13" t="s">
        <v>73</v>
      </c>
      <c r="AY378" s="236" t="s">
        <v>202</v>
      </c>
    </row>
    <row r="379" s="15" customFormat="1">
      <c r="A379" s="15"/>
      <c r="B379" s="248"/>
      <c r="C379" s="249"/>
      <c r="D379" s="219" t="s">
        <v>213</v>
      </c>
      <c r="E379" s="250" t="s">
        <v>19</v>
      </c>
      <c r="F379" s="251" t="s">
        <v>224</v>
      </c>
      <c r="G379" s="249"/>
      <c r="H379" s="252">
        <v>68.790999999999997</v>
      </c>
      <c r="I379" s="253"/>
      <c r="J379" s="249"/>
      <c r="K379" s="249"/>
      <c r="L379" s="254"/>
      <c r="M379" s="255"/>
      <c r="N379" s="256"/>
      <c r="O379" s="256"/>
      <c r="P379" s="256"/>
      <c r="Q379" s="256"/>
      <c r="R379" s="256"/>
      <c r="S379" s="256"/>
      <c r="T379" s="257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8" t="s">
        <v>213</v>
      </c>
      <c r="AU379" s="258" t="s">
        <v>83</v>
      </c>
      <c r="AV379" s="15" t="s">
        <v>207</v>
      </c>
      <c r="AW379" s="15" t="s">
        <v>35</v>
      </c>
      <c r="AX379" s="15" t="s">
        <v>81</v>
      </c>
      <c r="AY379" s="258" t="s">
        <v>202</v>
      </c>
    </row>
    <row r="380" s="2" customFormat="1" ht="16.5" customHeight="1">
      <c r="A380" s="40"/>
      <c r="B380" s="41"/>
      <c r="C380" s="259" t="s">
        <v>527</v>
      </c>
      <c r="D380" s="259" t="s">
        <v>252</v>
      </c>
      <c r="E380" s="260" t="s">
        <v>528</v>
      </c>
      <c r="F380" s="261" t="s">
        <v>529</v>
      </c>
      <c r="G380" s="262" t="s">
        <v>86</v>
      </c>
      <c r="H380" s="263">
        <v>68.790999999999997</v>
      </c>
      <c r="I380" s="264"/>
      <c r="J380" s="265">
        <f>ROUND(I380*H380,2)</f>
        <v>0</v>
      </c>
      <c r="K380" s="266"/>
      <c r="L380" s="267"/>
      <c r="M380" s="268" t="s">
        <v>19</v>
      </c>
      <c r="N380" s="269" t="s">
        <v>44</v>
      </c>
      <c r="O380" s="86"/>
      <c r="P380" s="215">
        <f>O380*H380</f>
        <v>0</v>
      </c>
      <c r="Q380" s="215">
        <v>0.03056</v>
      </c>
      <c r="R380" s="215">
        <f>Q380*H380</f>
        <v>2.1022529599999999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427</v>
      </c>
      <c r="AT380" s="217" t="s">
        <v>252</v>
      </c>
      <c r="AU380" s="217" t="s">
        <v>83</v>
      </c>
      <c r="AY380" s="19" t="s">
        <v>202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81</v>
      </c>
      <c r="BK380" s="218">
        <f>ROUND(I380*H380,2)</f>
        <v>0</v>
      </c>
      <c r="BL380" s="19" t="s">
        <v>465</v>
      </c>
      <c r="BM380" s="217" t="s">
        <v>530</v>
      </c>
    </row>
    <row r="381" s="2" customFormat="1">
      <c r="A381" s="40"/>
      <c r="B381" s="41"/>
      <c r="C381" s="42"/>
      <c r="D381" s="219" t="s">
        <v>209</v>
      </c>
      <c r="E381" s="42"/>
      <c r="F381" s="220" t="s">
        <v>529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209</v>
      </c>
      <c r="AU381" s="19" t="s">
        <v>83</v>
      </c>
    </row>
    <row r="382" s="2" customFormat="1" ht="16.5" customHeight="1">
      <c r="A382" s="40"/>
      <c r="B382" s="41"/>
      <c r="C382" s="205" t="s">
        <v>531</v>
      </c>
      <c r="D382" s="205" t="s">
        <v>204</v>
      </c>
      <c r="E382" s="206" t="s">
        <v>532</v>
      </c>
      <c r="F382" s="207" t="s">
        <v>533</v>
      </c>
      <c r="G382" s="208" t="s">
        <v>504</v>
      </c>
      <c r="H382" s="209">
        <v>0.80500000000000005</v>
      </c>
      <c r="I382" s="210"/>
      <c r="J382" s="211">
        <f>ROUND(I382*H382,2)</f>
        <v>0</v>
      </c>
      <c r="K382" s="212"/>
      <c r="L382" s="46"/>
      <c r="M382" s="213" t="s">
        <v>19</v>
      </c>
      <c r="N382" s="214" t="s">
        <v>44</v>
      </c>
      <c r="O382" s="86"/>
      <c r="P382" s="215">
        <f>O382*H382</f>
        <v>0</v>
      </c>
      <c r="Q382" s="215">
        <v>0.00027</v>
      </c>
      <c r="R382" s="215">
        <f>Q382*H382</f>
        <v>0.00021735000000000003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465</v>
      </c>
      <c r="AT382" s="217" t="s">
        <v>204</v>
      </c>
      <c r="AU382" s="217" t="s">
        <v>83</v>
      </c>
      <c r="AY382" s="19" t="s">
        <v>202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81</v>
      </c>
      <c r="BK382" s="218">
        <f>ROUND(I382*H382,2)</f>
        <v>0</v>
      </c>
      <c r="BL382" s="19" t="s">
        <v>465</v>
      </c>
      <c r="BM382" s="217" t="s">
        <v>534</v>
      </c>
    </row>
    <row r="383" s="2" customFormat="1">
      <c r="A383" s="40"/>
      <c r="B383" s="41"/>
      <c r="C383" s="42"/>
      <c r="D383" s="219" t="s">
        <v>209</v>
      </c>
      <c r="E383" s="42"/>
      <c r="F383" s="220" t="s">
        <v>535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209</v>
      </c>
      <c r="AU383" s="19" t="s">
        <v>83</v>
      </c>
    </row>
    <row r="384" s="2" customFormat="1">
      <c r="A384" s="40"/>
      <c r="B384" s="41"/>
      <c r="C384" s="42"/>
      <c r="D384" s="224" t="s">
        <v>211</v>
      </c>
      <c r="E384" s="42"/>
      <c r="F384" s="225" t="s">
        <v>536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211</v>
      </c>
      <c r="AU384" s="19" t="s">
        <v>83</v>
      </c>
    </row>
    <row r="385" s="13" customFormat="1">
      <c r="A385" s="13"/>
      <c r="B385" s="226"/>
      <c r="C385" s="227"/>
      <c r="D385" s="219" t="s">
        <v>213</v>
      </c>
      <c r="E385" s="228" t="s">
        <v>19</v>
      </c>
      <c r="F385" s="229" t="s">
        <v>316</v>
      </c>
      <c r="G385" s="227"/>
      <c r="H385" s="230">
        <v>0.80500000000000005</v>
      </c>
      <c r="I385" s="231"/>
      <c r="J385" s="227"/>
      <c r="K385" s="227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213</v>
      </c>
      <c r="AU385" s="236" t="s">
        <v>83</v>
      </c>
      <c r="AV385" s="13" t="s">
        <v>83</v>
      </c>
      <c r="AW385" s="13" t="s">
        <v>35</v>
      </c>
      <c r="AX385" s="13" t="s">
        <v>73</v>
      </c>
      <c r="AY385" s="236" t="s">
        <v>202</v>
      </c>
    </row>
    <row r="386" s="15" customFormat="1">
      <c r="A386" s="15"/>
      <c r="B386" s="248"/>
      <c r="C386" s="249"/>
      <c r="D386" s="219" t="s">
        <v>213</v>
      </c>
      <c r="E386" s="250" t="s">
        <v>19</v>
      </c>
      <c r="F386" s="251" t="s">
        <v>224</v>
      </c>
      <c r="G386" s="249"/>
      <c r="H386" s="252">
        <v>0.80500000000000005</v>
      </c>
      <c r="I386" s="253"/>
      <c r="J386" s="249"/>
      <c r="K386" s="249"/>
      <c r="L386" s="254"/>
      <c r="M386" s="255"/>
      <c r="N386" s="256"/>
      <c r="O386" s="256"/>
      <c r="P386" s="256"/>
      <c r="Q386" s="256"/>
      <c r="R386" s="256"/>
      <c r="S386" s="256"/>
      <c r="T386" s="257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8" t="s">
        <v>213</v>
      </c>
      <c r="AU386" s="258" t="s">
        <v>83</v>
      </c>
      <c r="AV386" s="15" t="s">
        <v>207</v>
      </c>
      <c r="AW386" s="15" t="s">
        <v>35</v>
      </c>
      <c r="AX386" s="15" t="s">
        <v>81</v>
      </c>
      <c r="AY386" s="258" t="s">
        <v>202</v>
      </c>
    </row>
    <row r="387" s="2" customFormat="1" ht="16.5" customHeight="1">
      <c r="A387" s="40"/>
      <c r="B387" s="41"/>
      <c r="C387" s="259" t="s">
        <v>537</v>
      </c>
      <c r="D387" s="259" t="s">
        <v>252</v>
      </c>
      <c r="E387" s="260" t="s">
        <v>538</v>
      </c>
      <c r="F387" s="261" t="s">
        <v>539</v>
      </c>
      <c r="G387" s="262" t="s">
        <v>86</v>
      </c>
      <c r="H387" s="263">
        <v>0.80500000000000005</v>
      </c>
      <c r="I387" s="264"/>
      <c r="J387" s="265">
        <f>ROUND(I387*H387,2)</f>
        <v>0</v>
      </c>
      <c r="K387" s="266"/>
      <c r="L387" s="267"/>
      <c r="M387" s="268" t="s">
        <v>19</v>
      </c>
      <c r="N387" s="269" t="s">
        <v>44</v>
      </c>
      <c r="O387" s="86"/>
      <c r="P387" s="215">
        <f>O387*H387</f>
        <v>0</v>
      </c>
      <c r="Q387" s="215">
        <v>0.040280000000000003</v>
      </c>
      <c r="R387" s="215">
        <f>Q387*H387</f>
        <v>0.032425400000000007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427</v>
      </c>
      <c r="AT387" s="217" t="s">
        <v>252</v>
      </c>
      <c r="AU387" s="217" t="s">
        <v>83</v>
      </c>
      <c r="AY387" s="19" t="s">
        <v>202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81</v>
      </c>
      <c r="BK387" s="218">
        <f>ROUND(I387*H387,2)</f>
        <v>0</v>
      </c>
      <c r="BL387" s="19" t="s">
        <v>465</v>
      </c>
      <c r="BM387" s="217" t="s">
        <v>540</v>
      </c>
    </row>
    <row r="388" s="2" customFormat="1">
      <c r="A388" s="40"/>
      <c r="B388" s="41"/>
      <c r="C388" s="42"/>
      <c r="D388" s="219" t="s">
        <v>209</v>
      </c>
      <c r="E388" s="42"/>
      <c r="F388" s="220" t="s">
        <v>539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209</v>
      </c>
      <c r="AU388" s="19" t="s">
        <v>83</v>
      </c>
    </row>
    <row r="389" s="2" customFormat="1" ht="16.5" customHeight="1">
      <c r="A389" s="40"/>
      <c r="B389" s="41"/>
      <c r="C389" s="205" t="s">
        <v>541</v>
      </c>
      <c r="D389" s="205" t="s">
        <v>204</v>
      </c>
      <c r="E389" s="206" t="s">
        <v>542</v>
      </c>
      <c r="F389" s="207" t="s">
        <v>543</v>
      </c>
      <c r="G389" s="208" t="s">
        <v>91</v>
      </c>
      <c r="H389" s="209">
        <v>145</v>
      </c>
      <c r="I389" s="210"/>
      <c r="J389" s="211">
        <f>ROUND(I389*H389,2)</f>
        <v>0</v>
      </c>
      <c r="K389" s="212"/>
      <c r="L389" s="46"/>
      <c r="M389" s="213" t="s">
        <v>19</v>
      </c>
      <c r="N389" s="214" t="s">
        <v>44</v>
      </c>
      <c r="O389" s="86"/>
      <c r="P389" s="215">
        <f>O389*H389</f>
        <v>0</v>
      </c>
      <c r="Q389" s="215">
        <v>2.0000000000000002E-05</v>
      </c>
      <c r="R389" s="215">
        <f>Q389*H389</f>
        <v>0.0029000000000000002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465</v>
      </c>
      <c r="AT389" s="217" t="s">
        <v>204</v>
      </c>
      <c r="AU389" s="217" t="s">
        <v>83</v>
      </c>
      <c r="AY389" s="19" t="s">
        <v>202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81</v>
      </c>
      <c r="BK389" s="218">
        <f>ROUND(I389*H389,2)</f>
        <v>0</v>
      </c>
      <c r="BL389" s="19" t="s">
        <v>465</v>
      </c>
      <c r="BM389" s="217" t="s">
        <v>544</v>
      </c>
    </row>
    <row r="390" s="2" customFormat="1">
      <c r="A390" s="40"/>
      <c r="B390" s="41"/>
      <c r="C390" s="42"/>
      <c r="D390" s="219" t="s">
        <v>209</v>
      </c>
      <c r="E390" s="42"/>
      <c r="F390" s="220" t="s">
        <v>545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209</v>
      </c>
      <c r="AU390" s="19" t="s">
        <v>83</v>
      </c>
    </row>
    <row r="391" s="2" customFormat="1">
      <c r="A391" s="40"/>
      <c r="B391" s="41"/>
      <c r="C391" s="42"/>
      <c r="D391" s="224" t="s">
        <v>211</v>
      </c>
      <c r="E391" s="42"/>
      <c r="F391" s="225" t="s">
        <v>546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211</v>
      </c>
      <c r="AU391" s="19" t="s">
        <v>83</v>
      </c>
    </row>
    <row r="392" s="13" customFormat="1">
      <c r="A392" s="13"/>
      <c r="B392" s="226"/>
      <c r="C392" s="227"/>
      <c r="D392" s="219" t="s">
        <v>213</v>
      </c>
      <c r="E392" s="228" t="s">
        <v>19</v>
      </c>
      <c r="F392" s="229" t="s">
        <v>245</v>
      </c>
      <c r="G392" s="227"/>
      <c r="H392" s="230">
        <v>6.1500000000000004</v>
      </c>
      <c r="I392" s="231"/>
      <c r="J392" s="227"/>
      <c r="K392" s="227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213</v>
      </c>
      <c r="AU392" s="236" t="s">
        <v>83</v>
      </c>
      <c r="AV392" s="13" t="s">
        <v>83</v>
      </c>
      <c r="AW392" s="13" t="s">
        <v>35</v>
      </c>
      <c r="AX392" s="13" t="s">
        <v>73</v>
      </c>
      <c r="AY392" s="236" t="s">
        <v>202</v>
      </c>
    </row>
    <row r="393" s="13" customFormat="1">
      <c r="A393" s="13"/>
      <c r="B393" s="226"/>
      <c r="C393" s="227"/>
      <c r="D393" s="219" t="s">
        <v>213</v>
      </c>
      <c r="E393" s="228" t="s">
        <v>19</v>
      </c>
      <c r="F393" s="229" t="s">
        <v>246</v>
      </c>
      <c r="G393" s="227"/>
      <c r="H393" s="230">
        <v>5.0499999999999998</v>
      </c>
      <c r="I393" s="231"/>
      <c r="J393" s="227"/>
      <c r="K393" s="227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213</v>
      </c>
      <c r="AU393" s="236" t="s">
        <v>83</v>
      </c>
      <c r="AV393" s="13" t="s">
        <v>83</v>
      </c>
      <c r="AW393" s="13" t="s">
        <v>35</v>
      </c>
      <c r="AX393" s="13" t="s">
        <v>73</v>
      </c>
      <c r="AY393" s="236" t="s">
        <v>202</v>
      </c>
    </row>
    <row r="394" s="14" customFormat="1">
      <c r="A394" s="14"/>
      <c r="B394" s="237"/>
      <c r="C394" s="238"/>
      <c r="D394" s="219" t="s">
        <v>213</v>
      </c>
      <c r="E394" s="239" t="s">
        <v>19</v>
      </c>
      <c r="F394" s="240" t="s">
        <v>216</v>
      </c>
      <c r="G394" s="238"/>
      <c r="H394" s="241">
        <v>11.199999999999999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7" t="s">
        <v>213</v>
      </c>
      <c r="AU394" s="247" t="s">
        <v>83</v>
      </c>
      <c r="AV394" s="14" t="s">
        <v>88</v>
      </c>
      <c r="AW394" s="14" t="s">
        <v>35</v>
      </c>
      <c r="AX394" s="14" t="s">
        <v>73</v>
      </c>
      <c r="AY394" s="247" t="s">
        <v>202</v>
      </c>
    </row>
    <row r="395" s="13" customFormat="1">
      <c r="A395" s="13"/>
      <c r="B395" s="226"/>
      <c r="C395" s="227"/>
      <c r="D395" s="219" t="s">
        <v>213</v>
      </c>
      <c r="E395" s="228" t="s">
        <v>19</v>
      </c>
      <c r="F395" s="229" t="s">
        <v>547</v>
      </c>
      <c r="G395" s="227"/>
      <c r="H395" s="230">
        <v>29.75</v>
      </c>
      <c r="I395" s="231"/>
      <c r="J395" s="227"/>
      <c r="K395" s="227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213</v>
      </c>
      <c r="AU395" s="236" t="s">
        <v>83</v>
      </c>
      <c r="AV395" s="13" t="s">
        <v>83</v>
      </c>
      <c r="AW395" s="13" t="s">
        <v>35</v>
      </c>
      <c r="AX395" s="13" t="s">
        <v>73</v>
      </c>
      <c r="AY395" s="236" t="s">
        <v>202</v>
      </c>
    </row>
    <row r="396" s="13" customFormat="1">
      <c r="A396" s="13"/>
      <c r="B396" s="226"/>
      <c r="C396" s="227"/>
      <c r="D396" s="219" t="s">
        <v>213</v>
      </c>
      <c r="E396" s="228" t="s">
        <v>19</v>
      </c>
      <c r="F396" s="229" t="s">
        <v>218</v>
      </c>
      <c r="G396" s="227"/>
      <c r="H396" s="230">
        <v>20.199999999999999</v>
      </c>
      <c r="I396" s="231"/>
      <c r="J396" s="227"/>
      <c r="K396" s="227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213</v>
      </c>
      <c r="AU396" s="236" t="s">
        <v>83</v>
      </c>
      <c r="AV396" s="13" t="s">
        <v>83</v>
      </c>
      <c r="AW396" s="13" t="s">
        <v>35</v>
      </c>
      <c r="AX396" s="13" t="s">
        <v>73</v>
      </c>
      <c r="AY396" s="236" t="s">
        <v>202</v>
      </c>
    </row>
    <row r="397" s="13" customFormat="1">
      <c r="A397" s="13"/>
      <c r="B397" s="226"/>
      <c r="C397" s="227"/>
      <c r="D397" s="219" t="s">
        <v>213</v>
      </c>
      <c r="E397" s="228" t="s">
        <v>19</v>
      </c>
      <c r="F397" s="229" t="s">
        <v>548</v>
      </c>
      <c r="G397" s="227"/>
      <c r="H397" s="230">
        <v>9.5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213</v>
      </c>
      <c r="AU397" s="236" t="s">
        <v>83</v>
      </c>
      <c r="AV397" s="13" t="s">
        <v>83</v>
      </c>
      <c r="AW397" s="13" t="s">
        <v>35</v>
      </c>
      <c r="AX397" s="13" t="s">
        <v>73</v>
      </c>
      <c r="AY397" s="236" t="s">
        <v>202</v>
      </c>
    </row>
    <row r="398" s="13" customFormat="1">
      <c r="A398" s="13"/>
      <c r="B398" s="226"/>
      <c r="C398" s="227"/>
      <c r="D398" s="219" t="s">
        <v>213</v>
      </c>
      <c r="E398" s="228" t="s">
        <v>19</v>
      </c>
      <c r="F398" s="229" t="s">
        <v>549</v>
      </c>
      <c r="G398" s="227"/>
      <c r="H398" s="230">
        <v>3</v>
      </c>
      <c r="I398" s="231"/>
      <c r="J398" s="227"/>
      <c r="K398" s="227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213</v>
      </c>
      <c r="AU398" s="236" t="s">
        <v>83</v>
      </c>
      <c r="AV398" s="13" t="s">
        <v>83</v>
      </c>
      <c r="AW398" s="13" t="s">
        <v>35</v>
      </c>
      <c r="AX398" s="13" t="s">
        <v>73</v>
      </c>
      <c r="AY398" s="236" t="s">
        <v>202</v>
      </c>
    </row>
    <row r="399" s="13" customFormat="1">
      <c r="A399" s="13"/>
      <c r="B399" s="226"/>
      <c r="C399" s="227"/>
      <c r="D399" s="219" t="s">
        <v>213</v>
      </c>
      <c r="E399" s="228" t="s">
        <v>19</v>
      </c>
      <c r="F399" s="229" t="s">
        <v>550</v>
      </c>
      <c r="G399" s="227"/>
      <c r="H399" s="230">
        <v>41.649999999999999</v>
      </c>
      <c r="I399" s="231"/>
      <c r="J399" s="227"/>
      <c r="K399" s="227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213</v>
      </c>
      <c r="AU399" s="236" t="s">
        <v>83</v>
      </c>
      <c r="AV399" s="13" t="s">
        <v>83</v>
      </c>
      <c r="AW399" s="13" t="s">
        <v>35</v>
      </c>
      <c r="AX399" s="13" t="s">
        <v>73</v>
      </c>
      <c r="AY399" s="236" t="s">
        <v>202</v>
      </c>
    </row>
    <row r="400" s="13" customFormat="1">
      <c r="A400" s="13"/>
      <c r="B400" s="226"/>
      <c r="C400" s="227"/>
      <c r="D400" s="219" t="s">
        <v>213</v>
      </c>
      <c r="E400" s="228" t="s">
        <v>19</v>
      </c>
      <c r="F400" s="229" t="s">
        <v>222</v>
      </c>
      <c r="G400" s="227"/>
      <c r="H400" s="230">
        <v>20.199999999999999</v>
      </c>
      <c r="I400" s="231"/>
      <c r="J400" s="227"/>
      <c r="K400" s="227"/>
      <c r="L400" s="232"/>
      <c r="M400" s="233"/>
      <c r="N400" s="234"/>
      <c r="O400" s="234"/>
      <c r="P400" s="234"/>
      <c r="Q400" s="234"/>
      <c r="R400" s="234"/>
      <c r="S400" s="234"/>
      <c r="T400" s="23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6" t="s">
        <v>213</v>
      </c>
      <c r="AU400" s="236" t="s">
        <v>83</v>
      </c>
      <c r="AV400" s="13" t="s">
        <v>83</v>
      </c>
      <c r="AW400" s="13" t="s">
        <v>35</v>
      </c>
      <c r="AX400" s="13" t="s">
        <v>73</v>
      </c>
      <c r="AY400" s="236" t="s">
        <v>202</v>
      </c>
    </row>
    <row r="401" s="13" customFormat="1">
      <c r="A401" s="13"/>
      <c r="B401" s="226"/>
      <c r="C401" s="227"/>
      <c r="D401" s="219" t="s">
        <v>213</v>
      </c>
      <c r="E401" s="228" t="s">
        <v>19</v>
      </c>
      <c r="F401" s="229" t="s">
        <v>551</v>
      </c>
      <c r="G401" s="227"/>
      <c r="H401" s="230">
        <v>9.5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213</v>
      </c>
      <c r="AU401" s="236" t="s">
        <v>83</v>
      </c>
      <c r="AV401" s="13" t="s">
        <v>83</v>
      </c>
      <c r="AW401" s="13" t="s">
        <v>35</v>
      </c>
      <c r="AX401" s="13" t="s">
        <v>73</v>
      </c>
      <c r="AY401" s="236" t="s">
        <v>202</v>
      </c>
    </row>
    <row r="402" s="15" customFormat="1">
      <c r="A402" s="15"/>
      <c r="B402" s="248"/>
      <c r="C402" s="249"/>
      <c r="D402" s="219" t="s">
        <v>213</v>
      </c>
      <c r="E402" s="250" t="s">
        <v>19</v>
      </c>
      <c r="F402" s="251" t="s">
        <v>224</v>
      </c>
      <c r="G402" s="249"/>
      <c r="H402" s="252">
        <v>145</v>
      </c>
      <c r="I402" s="253"/>
      <c r="J402" s="249"/>
      <c r="K402" s="249"/>
      <c r="L402" s="254"/>
      <c r="M402" s="255"/>
      <c r="N402" s="256"/>
      <c r="O402" s="256"/>
      <c r="P402" s="256"/>
      <c r="Q402" s="256"/>
      <c r="R402" s="256"/>
      <c r="S402" s="256"/>
      <c r="T402" s="257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8" t="s">
        <v>213</v>
      </c>
      <c r="AU402" s="258" t="s">
        <v>83</v>
      </c>
      <c r="AV402" s="15" t="s">
        <v>207</v>
      </c>
      <c r="AW402" s="15" t="s">
        <v>35</v>
      </c>
      <c r="AX402" s="15" t="s">
        <v>81</v>
      </c>
      <c r="AY402" s="258" t="s">
        <v>202</v>
      </c>
    </row>
    <row r="403" s="2" customFormat="1" ht="16.5" customHeight="1">
      <c r="A403" s="40"/>
      <c r="B403" s="41"/>
      <c r="C403" s="259" t="s">
        <v>552</v>
      </c>
      <c r="D403" s="259" t="s">
        <v>252</v>
      </c>
      <c r="E403" s="260" t="s">
        <v>553</v>
      </c>
      <c r="F403" s="261" t="s">
        <v>554</v>
      </c>
      <c r="G403" s="262" t="s">
        <v>91</v>
      </c>
      <c r="H403" s="263">
        <v>159.5</v>
      </c>
      <c r="I403" s="264"/>
      <c r="J403" s="265">
        <f>ROUND(I403*H403,2)</f>
        <v>0</v>
      </c>
      <c r="K403" s="266"/>
      <c r="L403" s="267"/>
      <c r="M403" s="268" t="s">
        <v>19</v>
      </c>
      <c r="N403" s="269" t="s">
        <v>44</v>
      </c>
      <c r="O403" s="86"/>
      <c r="P403" s="215">
        <f>O403*H403</f>
        <v>0</v>
      </c>
      <c r="Q403" s="215">
        <v>0.00046999999999999999</v>
      </c>
      <c r="R403" s="215">
        <f>Q403*H403</f>
        <v>0.074965000000000004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427</v>
      </c>
      <c r="AT403" s="217" t="s">
        <v>252</v>
      </c>
      <c r="AU403" s="217" t="s">
        <v>83</v>
      </c>
      <c r="AY403" s="19" t="s">
        <v>202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81</v>
      </c>
      <c r="BK403" s="218">
        <f>ROUND(I403*H403,2)</f>
        <v>0</v>
      </c>
      <c r="BL403" s="19" t="s">
        <v>465</v>
      </c>
      <c r="BM403" s="217" t="s">
        <v>555</v>
      </c>
    </row>
    <row r="404" s="2" customFormat="1">
      <c r="A404" s="40"/>
      <c r="B404" s="41"/>
      <c r="C404" s="42"/>
      <c r="D404" s="219" t="s">
        <v>209</v>
      </c>
      <c r="E404" s="42"/>
      <c r="F404" s="220" t="s">
        <v>554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209</v>
      </c>
      <c r="AU404" s="19" t="s">
        <v>83</v>
      </c>
    </row>
    <row r="405" s="13" customFormat="1">
      <c r="A405" s="13"/>
      <c r="B405" s="226"/>
      <c r="C405" s="227"/>
      <c r="D405" s="219" t="s">
        <v>213</v>
      </c>
      <c r="E405" s="227"/>
      <c r="F405" s="229" t="s">
        <v>556</v>
      </c>
      <c r="G405" s="227"/>
      <c r="H405" s="230">
        <v>159.5</v>
      </c>
      <c r="I405" s="231"/>
      <c r="J405" s="227"/>
      <c r="K405" s="227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213</v>
      </c>
      <c r="AU405" s="236" t="s">
        <v>83</v>
      </c>
      <c r="AV405" s="13" t="s">
        <v>83</v>
      </c>
      <c r="AW405" s="13" t="s">
        <v>4</v>
      </c>
      <c r="AX405" s="13" t="s">
        <v>81</v>
      </c>
      <c r="AY405" s="236" t="s">
        <v>202</v>
      </c>
    </row>
    <row r="406" s="2" customFormat="1" ht="16.5" customHeight="1">
      <c r="A406" s="40"/>
      <c r="B406" s="41"/>
      <c r="C406" s="205" t="s">
        <v>557</v>
      </c>
      <c r="D406" s="205" t="s">
        <v>204</v>
      </c>
      <c r="E406" s="206" t="s">
        <v>558</v>
      </c>
      <c r="F406" s="207" t="s">
        <v>559</v>
      </c>
      <c r="G406" s="208" t="s">
        <v>91</v>
      </c>
      <c r="H406" s="209">
        <v>33.399999999999999</v>
      </c>
      <c r="I406" s="210"/>
      <c r="J406" s="211">
        <f>ROUND(I406*H406,2)</f>
        <v>0</v>
      </c>
      <c r="K406" s="212"/>
      <c r="L406" s="46"/>
      <c r="M406" s="213" t="s">
        <v>19</v>
      </c>
      <c r="N406" s="214" t="s">
        <v>44</v>
      </c>
      <c r="O406" s="86"/>
      <c r="P406" s="215">
        <f>O406*H406</f>
        <v>0</v>
      </c>
      <c r="Q406" s="215">
        <v>5.0000000000000002E-05</v>
      </c>
      <c r="R406" s="215">
        <f>Q406*H406</f>
        <v>0.00167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465</v>
      </c>
      <c r="AT406" s="217" t="s">
        <v>204</v>
      </c>
      <c r="AU406" s="217" t="s">
        <v>83</v>
      </c>
      <c r="AY406" s="19" t="s">
        <v>202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81</v>
      </c>
      <c r="BK406" s="218">
        <f>ROUND(I406*H406,2)</f>
        <v>0</v>
      </c>
      <c r="BL406" s="19" t="s">
        <v>465</v>
      </c>
      <c r="BM406" s="217" t="s">
        <v>560</v>
      </c>
    </row>
    <row r="407" s="2" customFormat="1">
      <c r="A407" s="40"/>
      <c r="B407" s="41"/>
      <c r="C407" s="42"/>
      <c r="D407" s="219" t="s">
        <v>209</v>
      </c>
      <c r="E407" s="42"/>
      <c r="F407" s="220" t="s">
        <v>561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209</v>
      </c>
      <c r="AU407" s="19" t="s">
        <v>83</v>
      </c>
    </row>
    <row r="408" s="2" customFormat="1">
      <c r="A408" s="40"/>
      <c r="B408" s="41"/>
      <c r="C408" s="42"/>
      <c r="D408" s="224" t="s">
        <v>211</v>
      </c>
      <c r="E408" s="42"/>
      <c r="F408" s="225" t="s">
        <v>562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211</v>
      </c>
      <c r="AU408" s="19" t="s">
        <v>83</v>
      </c>
    </row>
    <row r="409" s="13" customFormat="1">
      <c r="A409" s="13"/>
      <c r="B409" s="226"/>
      <c r="C409" s="227"/>
      <c r="D409" s="219" t="s">
        <v>213</v>
      </c>
      <c r="E409" s="228" t="s">
        <v>19</v>
      </c>
      <c r="F409" s="229" t="s">
        <v>265</v>
      </c>
      <c r="G409" s="227"/>
      <c r="H409" s="230">
        <v>1.45</v>
      </c>
      <c r="I409" s="231"/>
      <c r="J409" s="227"/>
      <c r="K409" s="227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213</v>
      </c>
      <c r="AU409" s="236" t="s">
        <v>83</v>
      </c>
      <c r="AV409" s="13" t="s">
        <v>83</v>
      </c>
      <c r="AW409" s="13" t="s">
        <v>35</v>
      </c>
      <c r="AX409" s="13" t="s">
        <v>73</v>
      </c>
      <c r="AY409" s="236" t="s">
        <v>202</v>
      </c>
    </row>
    <row r="410" s="13" customFormat="1">
      <c r="A410" s="13"/>
      <c r="B410" s="226"/>
      <c r="C410" s="227"/>
      <c r="D410" s="219" t="s">
        <v>213</v>
      </c>
      <c r="E410" s="228" t="s">
        <v>19</v>
      </c>
      <c r="F410" s="229" t="s">
        <v>279</v>
      </c>
      <c r="G410" s="227"/>
      <c r="H410" s="230">
        <v>1.25</v>
      </c>
      <c r="I410" s="231"/>
      <c r="J410" s="227"/>
      <c r="K410" s="227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213</v>
      </c>
      <c r="AU410" s="236" t="s">
        <v>83</v>
      </c>
      <c r="AV410" s="13" t="s">
        <v>83</v>
      </c>
      <c r="AW410" s="13" t="s">
        <v>35</v>
      </c>
      <c r="AX410" s="13" t="s">
        <v>73</v>
      </c>
      <c r="AY410" s="236" t="s">
        <v>202</v>
      </c>
    </row>
    <row r="411" s="14" customFormat="1">
      <c r="A411" s="14"/>
      <c r="B411" s="237"/>
      <c r="C411" s="238"/>
      <c r="D411" s="219" t="s">
        <v>213</v>
      </c>
      <c r="E411" s="239" t="s">
        <v>19</v>
      </c>
      <c r="F411" s="240" t="s">
        <v>216</v>
      </c>
      <c r="G411" s="238"/>
      <c r="H411" s="241">
        <v>2.7000000000000002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7" t="s">
        <v>213</v>
      </c>
      <c r="AU411" s="247" t="s">
        <v>83</v>
      </c>
      <c r="AV411" s="14" t="s">
        <v>88</v>
      </c>
      <c r="AW411" s="14" t="s">
        <v>35</v>
      </c>
      <c r="AX411" s="14" t="s">
        <v>73</v>
      </c>
      <c r="AY411" s="247" t="s">
        <v>202</v>
      </c>
    </row>
    <row r="412" s="13" customFormat="1">
      <c r="A412" s="13"/>
      <c r="B412" s="226"/>
      <c r="C412" s="227"/>
      <c r="D412" s="219" t="s">
        <v>213</v>
      </c>
      <c r="E412" s="228" t="s">
        <v>19</v>
      </c>
      <c r="F412" s="229" t="s">
        <v>395</v>
      </c>
      <c r="G412" s="227"/>
      <c r="H412" s="230">
        <v>6.25</v>
      </c>
      <c r="I412" s="231"/>
      <c r="J412" s="227"/>
      <c r="K412" s="227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213</v>
      </c>
      <c r="AU412" s="236" t="s">
        <v>83</v>
      </c>
      <c r="AV412" s="13" t="s">
        <v>83</v>
      </c>
      <c r="AW412" s="13" t="s">
        <v>35</v>
      </c>
      <c r="AX412" s="13" t="s">
        <v>73</v>
      </c>
      <c r="AY412" s="236" t="s">
        <v>202</v>
      </c>
    </row>
    <row r="413" s="13" customFormat="1">
      <c r="A413" s="13"/>
      <c r="B413" s="226"/>
      <c r="C413" s="227"/>
      <c r="D413" s="219" t="s">
        <v>213</v>
      </c>
      <c r="E413" s="228" t="s">
        <v>19</v>
      </c>
      <c r="F413" s="229" t="s">
        <v>281</v>
      </c>
      <c r="G413" s="227"/>
      <c r="H413" s="230">
        <v>5</v>
      </c>
      <c r="I413" s="231"/>
      <c r="J413" s="227"/>
      <c r="K413" s="227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213</v>
      </c>
      <c r="AU413" s="236" t="s">
        <v>83</v>
      </c>
      <c r="AV413" s="13" t="s">
        <v>83</v>
      </c>
      <c r="AW413" s="13" t="s">
        <v>35</v>
      </c>
      <c r="AX413" s="13" t="s">
        <v>73</v>
      </c>
      <c r="AY413" s="236" t="s">
        <v>202</v>
      </c>
    </row>
    <row r="414" s="13" customFormat="1">
      <c r="A414" s="13"/>
      <c r="B414" s="226"/>
      <c r="C414" s="227"/>
      <c r="D414" s="219" t="s">
        <v>213</v>
      </c>
      <c r="E414" s="228" t="s">
        <v>19</v>
      </c>
      <c r="F414" s="229" t="s">
        <v>282</v>
      </c>
      <c r="G414" s="227"/>
      <c r="H414" s="230">
        <v>2.5</v>
      </c>
      <c r="I414" s="231"/>
      <c r="J414" s="227"/>
      <c r="K414" s="227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213</v>
      </c>
      <c r="AU414" s="236" t="s">
        <v>83</v>
      </c>
      <c r="AV414" s="13" t="s">
        <v>83</v>
      </c>
      <c r="AW414" s="13" t="s">
        <v>35</v>
      </c>
      <c r="AX414" s="13" t="s">
        <v>73</v>
      </c>
      <c r="AY414" s="236" t="s">
        <v>202</v>
      </c>
    </row>
    <row r="415" s="13" customFormat="1">
      <c r="A415" s="13"/>
      <c r="B415" s="226"/>
      <c r="C415" s="227"/>
      <c r="D415" s="219" t="s">
        <v>213</v>
      </c>
      <c r="E415" s="228" t="s">
        <v>19</v>
      </c>
      <c r="F415" s="229" t="s">
        <v>283</v>
      </c>
      <c r="G415" s="227"/>
      <c r="H415" s="230">
        <v>0.69999999999999996</v>
      </c>
      <c r="I415" s="231"/>
      <c r="J415" s="227"/>
      <c r="K415" s="227"/>
      <c r="L415" s="232"/>
      <c r="M415" s="233"/>
      <c r="N415" s="234"/>
      <c r="O415" s="234"/>
      <c r="P415" s="234"/>
      <c r="Q415" s="234"/>
      <c r="R415" s="234"/>
      <c r="S415" s="234"/>
      <c r="T415" s="23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6" t="s">
        <v>213</v>
      </c>
      <c r="AU415" s="236" t="s">
        <v>83</v>
      </c>
      <c r="AV415" s="13" t="s">
        <v>83</v>
      </c>
      <c r="AW415" s="13" t="s">
        <v>35</v>
      </c>
      <c r="AX415" s="13" t="s">
        <v>73</v>
      </c>
      <c r="AY415" s="236" t="s">
        <v>202</v>
      </c>
    </row>
    <row r="416" s="13" customFormat="1">
      <c r="A416" s="13"/>
      <c r="B416" s="226"/>
      <c r="C416" s="227"/>
      <c r="D416" s="219" t="s">
        <v>213</v>
      </c>
      <c r="E416" s="228" t="s">
        <v>19</v>
      </c>
      <c r="F416" s="229" t="s">
        <v>396</v>
      </c>
      <c r="G416" s="227"/>
      <c r="H416" s="230">
        <v>8.75</v>
      </c>
      <c r="I416" s="231"/>
      <c r="J416" s="227"/>
      <c r="K416" s="227"/>
      <c r="L416" s="232"/>
      <c r="M416" s="233"/>
      <c r="N416" s="234"/>
      <c r="O416" s="234"/>
      <c r="P416" s="234"/>
      <c r="Q416" s="234"/>
      <c r="R416" s="234"/>
      <c r="S416" s="234"/>
      <c r="T416" s="23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6" t="s">
        <v>213</v>
      </c>
      <c r="AU416" s="236" t="s">
        <v>83</v>
      </c>
      <c r="AV416" s="13" t="s">
        <v>83</v>
      </c>
      <c r="AW416" s="13" t="s">
        <v>35</v>
      </c>
      <c r="AX416" s="13" t="s">
        <v>73</v>
      </c>
      <c r="AY416" s="236" t="s">
        <v>202</v>
      </c>
    </row>
    <row r="417" s="13" customFormat="1">
      <c r="A417" s="13"/>
      <c r="B417" s="226"/>
      <c r="C417" s="227"/>
      <c r="D417" s="219" t="s">
        <v>213</v>
      </c>
      <c r="E417" s="228" t="s">
        <v>19</v>
      </c>
      <c r="F417" s="229" t="s">
        <v>285</v>
      </c>
      <c r="G417" s="227"/>
      <c r="H417" s="230">
        <v>5</v>
      </c>
      <c r="I417" s="231"/>
      <c r="J417" s="227"/>
      <c r="K417" s="227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213</v>
      </c>
      <c r="AU417" s="236" t="s">
        <v>83</v>
      </c>
      <c r="AV417" s="13" t="s">
        <v>83</v>
      </c>
      <c r="AW417" s="13" t="s">
        <v>35</v>
      </c>
      <c r="AX417" s="13" t="s">
        <v>73</v>
      </c>
      <c r="AY417" s="236" t="s">
        <v>202</v>
      </c>
    </row>
    <row r="418" s="13" customFormat="1">
      <c r="A418" s="13"/>
      <c r="B418" s="226"/>
      <c r="C418" s="227"/>
      <c r="D418" s="219" t="s">
        <v>213</v>
      </c>
      <c r="E418" s="228" t="s">
        <v>19</v>
      </c>
      <c r="F418" s="229" t="s">
        <v>286</v>
      </c>
      <c r="G418" s="227"/>
      <c r="H418" s="230">
        <v>2.5</v>
      </c>
      <c r="I418" s="231"/>
      <c r="J418" s="227"/>
      <c r="K418" s="227"/>
      <c r="L418" s="232"/>
      <c r="M418" s="233"/>
      <c r="N418" s="234"/>
      <c r="O418" s="234"/>
      <c r="P418" s="234"/>
      <c r="Q418" s="234"/>
      <c r="R418" s="234"/>
      <c r="S418" s="234"/>
      <c r="T418" s="23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6" t="s">
        <v>213</v>
      </c>
      <c r="AU418" s="236" t="s">
        <v>83</v>
      </c>
      <c r="AV418" s="13" t="s">
        <v>83</v>
      </c>
      <c r="AW418" s="13" t="s">
        <v>35</v>
      </c>
      <c r="AX418" s="13" t="s">
        <v>73</v>
      </c>
      <c r="AY418" s="236" t="s">
        <v>202</v>
      </c>
    </row>
    <row r="419" s="15" customFormat="1">
      <c r="A419" s="15"/>
      <c r="B419" s="248"/>
      <c r="C419" s="249"/>
      <c r="D419" s="219" t="s">
        <v>213</v>
      </c>
      <c r="E419" s="250" t="s">
        <v>19</v>
      </c>
      <c r="F419" s="251" t="s">
        <v>224</v>
      </c>
      <c r="G419" s="249"/>
      <c r="H419" s="252">
        <v>33.399999999999999</v>
      </c>
      <c r="I419" s="253"/>
      <c r="J419" s="249"/>
      <c r="K419" s="249"/>
      <c r="L419" s="254"/>
      <c r="M419" s="255"/>
      <c r="N419" s="256"/>
      <c r="O419" s="256"/>
      <c r="P419" s="256"/>
      <c r="Q419" s="256"/>
      <c r="R419" s="256"/>
      <c r="S419" s="256"/>
      <c r="T419" s="257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8" t="s">
        <v>213</v>
      </c>
      <c r="AU419" s="258" t="s">
        <v>83</v>
      </c>
      <c r="AV419" s="15" t="s">
        <v>207</v>
      </c>
      <c r="AW419" s="15" t="s">
        <v>35</v>
      </c>
      <c r="AX419" s="15" t="s">
        <v>81</v>
      </c>
      <c r="AY419" s="258" t="s">
        <v>202</v>
      </c>
    </row>
    <row r="420" s="2" customFormat="1" ht="16.5" customHeight="1">
      <c r="A420" s="40"/>
      <c r="B420" s="41"/>
      <c r="C420" s="259" t="s">
        <v>563</v>
      </c>
      <c r="D420" s="259" t="s">
        <v>252</v>
      </c>
      <c r="E420" s="260" t="s">
        <v>564</v>
      </c>
      <c r="F420" s="261" t="s">
        <v>565</v>
      </c>
      <c r="G420" s="262" t="s">
        <v>91</v>
      </c>
      <c r="H420" s="263">
        <v>36.740000000000002</v>
      </c>
      <c r="I420" s="264"/>
      <c r="J420" s="265">
        <f>ROUND(I420*H420,2)</f>
        <v>0</v>
      </c>
      <c r="K420" s="266"/>
      <c r="L420" s="267"/>
      <c r="M420" s="268" t="s">
        <v>19</v>
      </c>
      <c r="N420" s="269" t="s">
        <v>44</v>
      </c>
      <c r="O420" s="86"/>
      <c r="P420" s="215">
        <f>O420*H420</f>
        <v>0</v>
      </c>
      <c r="Q420" s="215">
        <v>0.00035</v>
      </c>
      <c r="R420" s="215">
        <f>Q420*H420</f>
        <v>0.012859000000000001</v>
      </c>
      <c r="S420" s="215">
        <v>0</v>
      </c>
      <c r="T420" s="21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7" t="s">
        <v>427</v>
      </c>
      <c r="AT420" s="217" t="s">
        <v>252</v>
      </c>
      <c r="AU420" s="217" t="s">
        <v>83</v>
      </c>
      <c r="AY420" s="19" t="s">
        <v>202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9" t="s">
        <v>81</v>
      </c>
      <c r="BK420" s="218">
        <f>ROUND(I420*H420,2)</f>
        <v>0</v>
      </c>
      <c r="BL420" s="19" t="s">
        <v>465</v>
      </c>
      <c r="BM420" s="217" t="s">
        <v>566</v>
      </c>
    </row>
    <row r="421" s="2" customFormat="1">
      <c r="A421" s="40"/>
      <c r="B421" s="41"/>
      <c r="C421" s="42"/>
      <c r="D421" s="219" t="s">
        <v>209</v>
      </c>
      <c r="E421" s="42"/>
      <c r="F421" s="220" t="s">
        <v>565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209</v>
      </c>
      <c r="AU421" s="19" t="s">
        <v>83</v>
      </c>
    </row>
    <row r="422" s="13" customFormat="1">
      <c r="A422" s="13"/>
      <c r="B422" s="226"/>
      <c r="C422" s="227"/>
      <c r="D422" s="219" t="s">
        <v>213</v>
      </c>
      <c r="E422" s="227"/>
      <c r="F422" s="229" t="s">
        <v>567</v>
      </c>
      <c r="G422" s="227"/>
      <c r="H422" s="230">
        <v>36.740000000000002</v>
      </c>
      <c r="I422" s="231"/>
      <c r="J422" s="227"/>
      <c r="K422" s="227"/>
      <c r="L422" s="232"/>
      <c r="M422" s="233"/>
      <c r="N422" s="234"/>
      <c r="O422" s="234"/>
      <c r="P422" s="234"/>
      <c r="Q422" s="234"/>
      <c r="R422" s="234"/>
      <c r="S422" s="234"/>
      <c r="T422" s="23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6" t="s">
        <v>213</v>
      </c>
      <c r="AU422" s="236" t="s">
        <v>83</v>
      </c>
      <c r="AV422" s="13" t="s">
        <v>83</v>
      </c>
      <c r="AW422" s="13" t="s">
        <v>4</v>
      </c>
      <c r="AX422" s="13" t="s">
        <v>81</v>
      </c>
      <c r="AY422" s="236" t="s">
        <v>202</v>
      </c>
    </row>
    <row r="423" s="2" customFormat="1" ht="16.5" customHeight="1">
      <c r="A423" s="40"/>
      <c r="B423" s="41"/>
      <c r="C423" s="205" t="s">
        <v>568</v>
      </c>
      <c r="D423" s="205" t="s">
        <v>204</v>
      </c>
      <c r="E423" s="206" t="s">
        <v>569</v>
      </c>
      <c r="F423" s="207" t="s">
        <v>570</v>
      </c>
      <c r="G423" s="208" t="s">
        <v>504</v>
      </c>
      <c r="H423" s="209">
        <v>10</v>
      </c>
      <c r="I423" s="210"/>
      <c r="J423" s="211">
        <f>ROUND(I423*H423,2)</f>
        <v>0</v>
      </c>
      <c r="K423" s="212"/>
      <c r="L423" s="46"/>
      <c r="M423" s="213" t="s">
        <v>19</v>
      </c>
      <c r="N423" s="214" t="s">
        <v>44</v>
      </c>
      <c r="O423" s="86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465</v>
      </c>
      <c r="AT423" s="217" t="s">
        <v>204</v>
      </c>
      <c r="AU423" s="217" t="s">
        <v>83</v>
      </c>
      <c r="AY423" s="19" t="s">
        <v>202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81</v>
      </c>
      <c r="BK423" s="218">
        <f>ROUND(I423*H423,2)</f>
        <v>0</v>
      </c>
      <c r="BL423" s="19" t="s">
        <v>465</v>
      </c>
      <c r="BM423" s="217" t="s">
        <v>571</v>
      </c>
    </row>
    <row r="424" s="2" customFormat="1">
      <c r="A424" s="40"/>
      <c r="B424" s="41"/>
      <c r="C424" s="42"/>
      <c r="D424" s="219" t="s">
        <v>209</v>
      </c>
      <c r="E424" s="42"/>
      <c r="F424" s="220" t="s">
        <v>572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209</v>
      </c>
      <c r="AU424" s="19" t="s">
        <v>83</v>
      </c>
    </row>
    <row r="425" s="2" customFormat="1">
      <c r="A425" s="40"/>
      <c r="B425" s="41"/>
      <c r="C425" s="42"/>
      <c r="D425" s="224" t="s">
        <v>211</v>
      </c>
      <c r="E425" s="42"/>
      <c r="F425" s="225" t="s">
        <v>573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211</v>
      </c>
      <c r="AU425" s="19" t="s">
        <v>83</v>
      </c>
    </row>
    <row r="426" s="16" customFormat="1">
      <c r="A426" s="16"/>
      <c r="B426" s="270"/>
      <c r="C426" s="271"/>
      <c r="D426" s="219" t="s">
        <v>213</v>
      </c>
      <c r="E426" s="272" t="s">
        <v>19</v>
      </c>
      <c r="F426" s="273" t="s">
        <v>574</v>
      </c>
      <c r="G426" s="271"/>
      <c r="H426" s="272" t="s">
        <v>19</v>
      </c>
      <c r="I426" s="274"/>
      <c r="J426" s="271"/>
      <c r="K426" s="271"/>
      <c r="L426" s="275"/>
      <c r="M426" s="276"/>
      <c r="N426" s="277"/>
      <c r="O426" s="277"/>
      <c r="P426" s="277"/>
      <c r="Q426" s="277"/>
      <c r="R426" s="277"/>
      <c r="S426" s="277"/>
      <c r="T426" s="278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279" t="s">
        <v>213</v>
      </c>
      <c r="AU426" s="279" t="s">
        <v>83</v>
      </c>
      <c r="AV426" s="16" t="s">
        <v>81</v>
      </c>
      <c r="AW426" s="16" t="s">
        <v>35</v>
      </c>
      <c r="AX426" s="16" t="s">
        <v>73</v>
      </c>
      <c r="AY426" s="279" t="s">
        <v>202</v>
      </c>
    </row>
    <row r="427" s="13" customFormat="1">
      <c r="A427" s="13"/>
      <c r="B427" s="226"/>
      <c r="C427" s="227"/>
      <c r="D427" s="219" t="s">
        <v>213</v>
      </c>
      <c r="E427" s="228" t="s">
        <v>19</v>
      </c>
      <c r="F427" s="229" t="s">
        <v>575</v>
      </c>
      <c r="G427" s="227"/>
      <c r="H427" s="230">
        <v>1</v>
      </c>
      <c r="I427" s="231"/>
      <c r="J427" s="227"/>
      <c r="K427" s="227"/>
      <c r="L427" s="232"/>
      <c r="M427" s="233"/>
      <c r="N427" s="234"/>
      <c r="O427" s="234"/>
      <c r="P427" s="234"/>
      <c r="Q427" s="234"/>
      <c r="R427" s="234"/>
      <c r="S427" s="234"/>
      <c r="T427" s="23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6" t="s">
        <v>213</v>
      </c>
      <c r="AU427" s="236" t="s">
        <v>83</v>
      </c>
      <c r="AV427" s="13" t="s">
        <v>83</v>
      </c>
      <c r="AW427" s="13" t="s">
        <v>35</v>
      </c>
      <c r="AX427" s="13" t="s">
        <v>73</v>
      </c>
      <c r="AY427" s="236" t="s">
        <v>202</v>
      </c>
    </row>
    <row r="428" s="13" customFormat="1">
      <c r="A428" s="13"/>
      <c r="B428" s="226"/>
      <c r="C428" s="227"/>
      <c r="D428" s="219" t="s">
        <v>213</v>
      </c>
      <c r="E428" s="228" t="s">
        <v>19</v>
      </c>
      <c r="F428" s="229" t="s">
        <v>576</v>
      </c>
      <c r="G428" s="227"/>
      <c r="H428" s="230">
        <v>1</v>
      </c>
      <c r="I428" s="231"/>
      <c r="J428" s="227"/>
      <c r="K428" s="227"/>
      <c r="L428" s="232"/>
      <c r="M428" s="233"/>
      <c r="N428" s="234"/>
      <c r="O428" s="234"/>
      <c r="P428" s="234"/>
      <c r="Q428" s="234"/>
      <c r="R428" s="234"/>
      <c r="S428" s="234"/>
      <c r="T428" s="23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6" t="s">
        <v>213</v>
      </c>
      <c r="AU428" s="236" t="s">
        <v>83</v>
      </c>
      <c r="AV428" s="13" t="s">
        <v>83</v>
      </c>
      <c r="AW428" s="13" t="s">
        <v>35</v>
      </c>
      <c r="AX428" s="13" t="s">
        <v>73</v>
      </c>
      <c r="AY428" s="236" t="s">
        <v>202</v>
      </c>
    </row>
    <row r="429" s="14" customFormat="1">
      <c r="A429" s="14"/>
      <c r="B429" s="237"/>
      <c r="C429" s="238"/>
      <c r="D429" s="219" t="s">
        <v>213</v>
      </c>
      <c r="E429" s="239" t="s">
        <v>19</v>
      </c>
      <c r="F429" s="240" t="s">
        <v>216</v>
      </c>
      <c r="G429" s="238"/>
      <c r="H429" s="241">
        <v>2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7" t="s">
        <v>213</v>
      </c>
      <c r="AU429" s="247" t="s">
        <v>83</v>
      </c>
      <c r="AV429" s="14" t="s">
        <v>88</v>
      </c>
      <c r="AW429" s="14" t="s">
        <v>35</v>
      </c>
      <c r="AX429" s="14" t="s">
        <v>73</v>
      </c>
      <c r="AY429" s="247" t="s">
        <v>202</v>
      </c>
    </row>
    <row r="430" s="13" customFormat="1">
      <c r="A430" s="13"/>
      <c r="B430" s="226"/>
      <c r="C430" s="227"/>
      <c r="D430" s="219" t="s">
        <v>213</v>
      </c>
      <c r="E430" s="228" t="s">
        <v>19</v>
      </c>
      <c r="F430" s="229" t="s">
        <v>577</v>
      </c>
      <c r="G430" s="227"/>
      <c r="H430" s="230">
        <v>4</v>
      </c>
      <c r="I430" s="231"/>
      <c r="J430" s="227"/>
      <c r="K430" s="227"/>
      <c r="L430" s="232"/>
      <c r="M430" s="233"/>
      <c r="N430" s="234"/>
      <c r="O430" s="234"/>
      <c r="P430" s="234"/>
      <c r="Q430" s="234"/>
      <c r="R430" s="234"/>
      <c r="S430" s="234"/>
      <c r="T430" s="23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6" t="s">
        <v>213</v>
      </c>
      <c r="AU430" s="236" t="s">
        <v>83</v>
      </c>
      <c r="AV430" s="13" t="s">
        <v>83</v>
      </c>
      <c r="AW430" s="13" t="s">
        <v>35</v>
      </c>
      <c r="AX430" s="13" t="s">
        <v>73</v>
      </c>
      <c r="AY430" s="236" t="s">
        <v>202</v>
      </c>
    </row>
    <row r="431" s="13" customFormat="1">
      <c r="A431" s="13"/>
      <c r="B431" s="226"/>
      <c r="C431" s="227"/>
      <c r="D431" s="219" t="s">
        <v>213</v>
      </c>
      <c r="E431" s="228" t="s">
        <v>19</v>
      </c>
      <c r="F431" s="229" t="s">
        <v>578</v>
      </c>
      <c r="G431" s="227"/>
      <c r="H431" s="230">
        <v>4</v>
      </c>
      <c r="I431" s="231"/>
      <c r="J431" s="227"/>
      <c r="K431" s="227"/>
      <c r="L431" s="232"/>
      <c r="M431" s="233"/>
      <c r="N431" s="234"/>
      <c r="O431" s="234"/>
      <c r="P431" s="234"/>
      <c r="Q431" s="234"/>
      <c r="R431" s="234"/>
      <c r="S431" s="234"/>
      <c r="T431" s="23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6" t="s">
        <v>213</v>
      </c>
      <c r="AU431" s="236" t="s">
        <v>83</v>
      </c>
      <c r="AV431" s="13" t="s">
        <v>83</v>
      </c>
      <c r="AW431" s="13" t="s">
        <v>35</v>
      </c>
      <c r="AX431" s="13" t="s">
        <v>73</v>
      </c>
      <c r="AY431" s="236" t="s">
        <v>202</v>
      </c>
    </row>
    <row r="432" s="15" customFormat="1">
      <c r="A432" s="15"/>
      <c r="B432" s="248"/>
      <c r="C432" s="249"/>
      <c r="D432" s="219" t="s">
        <v>213</v>
      </c>
      <c r="E432" s="250" t="s">
        <v>19</v>
      </c>
      <c r="F432" s="251" t="s">
        <v>224</v>
      </c>
      <c r="G432" s="249"/>
      <c r="H432" s="252">
        <v>10</v>
      </c>
      <c r="I432" s="253"/>
      <c r="J432" s="249"/>
      <c r="K432" s="249"/>
      <c r="L432" s="254"/>
      <c r="M432" s="255"/>
      <c r="N432" s="256"/>
      <c r="O432" s="256"/>
      <c r="P432" s="256"/>
      <c r="Q432" s="256"/>
      <c r="R432" s="256"/>
      <c r="S432" s="256"/>
      <c r="T432" s="257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8" t="s">
        <v>213</v>
      </c>
      <c r="AU432" s="258" t="s">
        <v>83</v>
      </c>
      <c r="AV432" s="15" t="s">
        <v>207</v>
      </c>
      <c r="AW432" s="15" t="s">
        <v>35</v>
      </c>
      <c r="AX432" s="15" t="s">
        <v>81</v>
      </c>
      <c r="AY432" s="258" t="s">
        <v>202</v>
      </c>
    </row>
    <row r="433" s="2" customFormat="1" ht="16.5" customHeight="1">
      <c r="A433" s="40"/>
      <c r="B433" s="41"/>
      <c r="C433" s="259" t="s">
        <v>579</v>
      </c>
      <c r="D433" s="259" t="s">
        <v>252</v>
      </c>
      <c r="E433" s="260" t="s">
        <v>580</v>
      </c>
      <c r="F433" s="261" t="s">
        <v>581</v>
      </c>
      <c r="G433" s="262" t="s">
        <v>91</v>
      </c>
      <c r="H433" s="263">
        <v>12.5</v>
      </c>
      <c r="I433" s="264"/>
      <c r="J433" s="265">
        <f>ROUND(I433*H433,2)</f>
        <v>0</v>
      </c>
      <c r="K433" s="266"/>
      <c r="L433" s="267"/>
      <c r="M433" s="268" t="s">
        <v>19</v>
      </c>
      <c r="N433" s="269" t="s">
        <v>44</v>
      </c>
      <c r="O433" s="86"/>
      <c r="P433" s="215">
        <f>O433*H433</f>
        <v>0</v>
      </c>
      <c r="Q433" s="215">
        <v>0.0015</v>
      </c>
      <c r="R433" s="215">
        <f>Q433*H433</f>
        <v>0.018749999999999999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427</v>
      </c>
      <c r="AT433" s="217" t="s">
        <v>252</v>
      </c>
      <c r="AU433" s="217" t="s">
        <v>83</v>
      </c>
      <c r="AY433" s="19" t="s">
        <v>202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81</v>
      </c>
      <c r="BK433" s="218">
        <f>ROUND(I433*H433,2)</f>
        <v>0</v>
      </c>
      <c r="BL433" s="19" t="s">
        <v>465</v>
      </c>
      <c r="BM433" s="217" t="s">
        <v>582</v>
      </c>
    </row>
    <row r="434" s="2" customFormat="1">
      <c r="A434" s="40"/>
      <c r="B434" s="41"/>
      <c r="C434" s="42"/>
      <c r="D434" s="219" t="s">
        <v>209</v>
      </c>
      <c r="E434" s="42"/>
      <c r="F434" s="220" t="s">
        <v>581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209</v>
      </c>
      <c r="AU434" s="19" t="s">
        <v>83</v>
      </c>
    </row>
    <row r="435" s="2" customFormat="1" ht="16.5" customHeight="1">
      <c r="A435" s="40"/>
      <c r="B435" s="41"/>
      <c r="C435" s="259" t="s">
        <v>583</v>
      </c>
      <c r="D435" s="259" t="s">
        <v>252</v>
      </c>
      <c r="E435" s="260" t="s">
        <v>584</v>
      </c>
      <c r="F435" s="261" t="s">
        <v>585</v>
      </c>
      <c r="G435" s="262" t="s">
        <v>586</v>
      </c>
      <c r="H435" s="263">
        <v>10</v>
      </c>
      <c r="I435" s="264"/>
      <c r="J435" s="265">
        <f>ROUND(I435*H435,2)</f>
        <v>0</v>
      </c>
      <c r="K435" s="266"/>
      <c r="L435" s="267"/>
      <c r="M435" s="268" t="s">
        <v>19</v>
      </c>
      <c r="N435" s="269" t="s">
        <v>44</v>
      </c>
      <c r="O435" s="86"/>
      <c r="P435" s="215">
        <f>O435*H435</f>
        <v>0</v>
      </c>
      <c r="Q435" s="215">
        <v>0.00020000000000000001</v>
      </c>
      <c r="R435" s="215">
        <f>Q435*H435</f>
        <v>0.002</v>
      </c>
      <c r="S435" s="215">
        <v>0</v>
      </c>
      <c r="T435" s="21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7" t="s">
        <v>427</v>
      </c>
      <c r="AT435" s="217" t="s">
        <v>252</v>
      </c>
      <c r="AU435" s="217" t="s">
        <v>83</v>
      </c>
      <c r="AY435" s="19" t="s">
        <v>202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9" t="s">
        <v>81</v>
      </c>
      <c r="BK435" s="218">
        <f>ROUND(I435*H435,2)</f>
        <v>0</v>
      </c>
      <c r="BL435" s="19" t="s">
        <v>465</v>
      </c>
      <c r="BM435" s="217" t="s">
        <v>587</v>
      </c>
    </row>
    <row r="436" s="2" customFormat="1">
      <c r="A436" s="40"/>
      <c r="B436" s="41"/>
      <c r="C436" s="42"/>
      <c r="D436" s="219" t="s">
        <v>209</v>
      </c>
      <c r="E436" s="42"/>
      <c r="F436" s="220" t="s">
        <v>585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209</v>
      </c>
      <c r="AU436" s="19" t="s">
        <v>83</v>
      </c>
    </row>
    <row r="437" s="2" customFormat="1" ht="16.5" customHeight="1">
      <c r="A437" s="40"/>
      <c r="B437" s="41"/>
      <c r="C437" s="205" t="s">
        <v>588</v>
      </c>
      <c r="D437" s="205" t="s">
        <v>204</v>
      </c>
      <c r="E437" s="206" t="s">
        <v>569</v>
      </c>
      <c r="F437" s="207" t="s">
        <v>570</v>
      </c>
      <c r="G437" s="208" t="s">
        <v>504</v>
      </c>
      <c r="H437" s="209">
        <v>10</v>
      </c>
      <c r="I437" s="210"/>
      <c r="J437" s="211">
        <f>ROUND(I437*H437,2)</f>
        <v>0</v>
      </c>
      <c r="K437" s="212"/>
      <c r="L437" s="46"/>
      <c r="M437" s="213" t="s">
        <v>19</v>
      </c>
      <c r="N437" s="214" t="s">
        <v>44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465</v>
      </c>
      <c r="AT437" s="217" t="s">
        <v>204</v>
      </c>
      <c r="AU437" s="217" t="s">
        <v>83</v>
      </c>
      <c r="AY437" s="19" t="s">
        <v>202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81</v>
      </c>
      <c r="BK437" s="218">
        <f>ROUND(I437*H437,2)</f>
        <v>0</v>
      </c>
      <c r="BL437" s="19" t="s">
        <v>465</v>
      </c>
      <c r="BM437" s="217" t="s">
        <v>589</v>
      </c>
    </row>
    <row r="438" s="2" customFormat="1">
      <c r="A438" s="40"/>
      <c r="B438" s="41"/>
      <c r="C438" s="42"/>
      <c r="D438" s="219" t="s">
        <v>209</v>
      </c>
      <c r="E438" s="42"/>
      <c r="F438" s="220" t="s">
        <v>572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209</v>
      </c>
      <c r="AU438" s="19" t="s">
        <v>83</v>
      </c>
    </row>
    <row r="439" s="2" customFormat="1">
      <c r="A439" s="40"/>
      <c r="B439" s="41"/>
      <c r="C439" s="42"/>
      <c r="D439" s="224" t="s">
        <v>211</v>
      </c>
      <c r="E439" s="42"/>
      <c r="F439" s="225" t="s">
        <v>573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211</v>
      </c>
      <c r="AU439" s="19" t="s">
        <v>83</v>
      </c>
    </row>
    <row r="440" s="16" customFormat="1">
      <c r="A440" s="16"/>
      <c r="B440" s="270"/>
      <c r="C440" s="271"/>
      <c r="D440" s="219" t="s">
        <v>213</v>
      </c>
      <c r="E440" s="272" t="s">
        <v>19</v>
      </c>
      <c r="F440" s="273" t="s">
        <v>574</v>
      </c>
      <c r="G440" s="271"/>
      <c r="H440" s="272" t="s">
        <v>19</v>
      </c>
      <c r="I440" s="274"/>
      <c r="J440" s="271"/>
      <c r="K440" s="271"/>
      <c r="L440" s="275"/>
      <c r="M440" s="276"/>
      <c r="N440" s="277"/>
      <c r="O440" s="277"/>
      <c r="P440" s="277"/>
      <c r="Q440" s="277"/>
      <c r="R440" s="277"/>
      <c r="S440" s="277"/>
      <c r="T440" s="278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79" t="s">
        <v>213</v>
      </c>
      <c r="AU440" s="279" t="s">
        <v>83</v>
      </c>
      <c r="AV440" s="16" t="s">
        <v>81</v>
      </c>
      <c r="AW440" s="16" t="s">
        <v>35</v>
      </c>
      <c r="AX440" s="16" t="s">
        <v>73</v>
      </c>
      <c r="AY440" s="279" t="s">
        <v>202</v>
      </c>
    </row>
    <row r="441" s="13" customFormat="1">
      <c r="A441" s="13"/>
      <c r="B441" s="226"/>
      <c r="C441" s="227"/>
      <c r="D441" s="219" t="s">
        <v>213</v>
      </c>
      <c r="E441" s="228" t="s">
        <v>19</v>
      </c>
      <c r="F441" s="229" t="s">
        <v>590</v>
      </c>
      <c r="G441" s="227"/>
      <c r="H441" s="230">
        <v>4</v>
      </c>
      <c r="I441" s="231"/>
      <c r="J441" s="227"/>
      <c r="K441" s="227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213</v>
      </c>
      <c r="AU441" s="236" t="s">
        <v>83</v>
      </c>
      <c r="AV441" s="13" t="s">
        <v>83</v>
      </c>
      <c r="AW441" s="13" t="s">
        <v>35</v>
      </c>
      <c r="AX441" s="13" t="s">
        <v>73</v>
      </c>
      <c r="AY441" s="236" t="s">
        <v>202</v>
      </c>
    </row>
    <row r="442" s="13" customFormat="1">
      <c r="A442" s="13"/>
      <c r="B442" s="226"/>
      <c r="C442" s="227"/>
      <c r="D442" s="219" t="s">
        <v>213</v>
      </c>
      <c r="E442" s="228" t="s">
        <v>19</v>
      </c>
      <c r="F442" s="229" t="s">
        <v>591</v>
      </c>
      <c r="G442" s="227"/>
      <c r="H442" s="230">
        <v>2</v>
      </c>
      <c r="I442" s="231"/>
      <c r="J442" s="227"/>
      <c r="K442" s="227"/>
      <c r="L442" s="232"/>
      <c r="M442" s="233"/>
      <c r="N442" s="234"/>
      <c r="O442" s="234"/>
      <c r="P442" s="234"/>
      <c r="Q442" s="234"/>
      <c r="R442" s="234"/>
      <c r="S442" s="234"/>
      <c r="T442" s="23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6" t="s">
        <v>213</v>
      </c>
      <c r="AU442" s="236" t="s">
        <v>83</v>
      </c>
      <c r="AV442" s="13" t="s">
        <v>83</v>
      </c>
      <c r="AW442" s="13" t="s">
        <v>35</v>
      </c>
      <c r="AX442" s="13" t="s">
        <v>73</v>
      </c>
      <c r="AY442" s="236" t="s">
        <v>202</v>
      </c>
    </row>
    <row r="443" s="13" customFormat="1">
      <c r="A443" s="13"/>
      <c r="B443" s="226"/>
      <c r="C443" s="227"/>
      <c r="D443" s="219" t="s">
        <v>213</v>
      </c>
      <c r="E443" s="228" t="s">
        <v>19</v>
      </c>
      <c r="F443" s="229" t="s">
        <v>592</v>
      </c>
      <c r="G443" s="227"/>
      <c r="H443" s="230">
        <v>4</v>
      </c>
      <c r="I443" s="231"/>
      <c r="J443" s="227"/>
      <c r="K443" s="227"/>
      <c r="L443" s="232"/>
      <c r="M443" s="233"/>
      <c r="N443" s="234"/>
      <c r="O443" s="234"/>
      <c r="P443" s="234"/>
      <c r="Q443" s="234"/>
      <c r="R443" s="234"/>
      <c r="S443" s="234"/>
      <c r="T443" s="23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6" t="s">
        <v>213</v>
      </c>
      <c r="AU443" s="236" t="s">
        <v>83</v>
      </c>
      <c r="AV443" s="13" t="s">
        <v>83</v>
      </c>
      <c r="AW443" s="13" t="s">
        <v>35</v>
      </c>
      <c r="AX443" s="13" t="s">
        <v>73</v>
      </c>
      <c r="AY443" s="236" t="s">
        <v>202</v>
      </c>
    </row>
    <row r="444" s="15" customFormat="1">
      <c r="A444" s="15"/>
      <c r="B444" s="248"/>
      <c r="C444" s="249"/>
      <c r="D444" s="219" t="s">
        <v>213</v>
      </c>
      <c r="E444" s="250" t="s">
        <v>19</v>
      </c>
      <c r="F444" s="251" t="s">
        <v>224</v>
      </c>
      <c r="G444" s="249"/>
      <c r="H444" s="252">
        <v>10</v>
      </c>
      <c r="I444" s="253"/>
      <c r="J444" s="249"/>
      <c r="K444" s="249"/>
      <c r="L444" s="254"/>
      <c r="M444" s="255"/>
      <c r="N444" s="256"/>
      <c r="O444" s="256"/>
      <c r="P444" s="256"/>
      <c r="Q444" s="256"/>
      <c r="R444" s="256"/>
      <c r="S444" s="256"/>
      <c r="T444" s="257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8" t="s">
        <v>213</v>
      </c>
      <c r="AU444" s="258" t="s">
        <v>83</v>
      </c>
      <c r="AV444" s="15" t="s">
        <v>207</v>
      </c>
      <c r="AW444" s="15" t="s">
        <v>35</v>
      </c>
      <c r="AX444" s="15" t="s">
        <v>81</v>
      </c>
      <c r="AY444" s="258" t="s">
        <v>202</v>
      </c>
    </row>
    <row r="445" s="2" customFormat="1" ht="16.5" customHeight="1">
      <c r="A445" s="40"/>
      <c r="B445" s="41"/>
      <c r="C445" s="259" t="s">
        <v>593</v>
      </c>
      <c r="D445" s="259" t="s">
        <v>252</v>
      </c>
      <c r="E445" s="260" t="s">
        <v>594</v>
      </c>
      <c r="F445" s="261" t="s">
        <v>595</v>
      </c>
      <c r="G445" s="262" t="s">
        <v>91</v>
      </c>
      <c r="H445" s="263">
        <v>2.5</v>
      </c>
      <c r="I445" s="264"/>
      <c r="J445" s="265">
        <f>ROUND(I445*H445,2)</f>
        <v>0</v>
      </c>
      <c r="K445" s="266"/>
      <c r="L445" s="267"/>
      <c r="M445" s="268" t="s">
        <v>19</v>
      </c>
      <c r="N445" s="269" t="s">
        <v>44</v>
      </c>
      <c r="O445" s="86"/>
      <c r="P445" s="215">
        <f>O445*H445</f>
        <v>0</v>
      </c>
      <c r="Q445" s="215">
        <v>0.0020999999999999999</v>
      </c>
      <c r="R445" s="215">
        <f>Q445*H445</f>
        <v>0.0052499999999999995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427</v>
      </c>
      <c r="AT445" s="217" t="s">
        <v>252</v>
      </c>
      <c r="AU445" s="217" t="s">
        <v>83</v>
      </c>
      <c r="AY445" s="19" t="s">
        <v>202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81</v>
      </c>
      <c r="BK445" s="218">
        <f>ROUND(I445*H445,2)</f>
        <v>0</v>
      </c>
      <c r="BL445" s="19" t="s">
        <v>465</v>
      </c>
      <c r="BM445" s="217" t="s">
        <v>596</v>
      </c>
    </row>
    <row r="446" s="2" customFormat="1">
      <c r="A446" s="40"/>
      <c r="B446" s="41"/>
      <c r="C446" s="42"/>
      <c r="D446" s="219" t="s">
        <v>209</v>
      </c>
      <c r="E446" s="42"/>
      <c r="F446" s="220" t="s">
        <v>595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209</v>
      </c>
      <c r="AU446" s="19" t="s">
        <v>83</v>
      </c>
    </row>
    <row r="447" s="16" customFormat="1">
      <c r="A447" s="16"/>
      <c r="B447" s="270"/>
      <c r="C447" s="271"/>
      <c r="D447" s="219" t="s">
        <v>213</v>
      </c>
      <c r="E447" s="272" t="s">
        <v>19</v>
      </c>
      <c r="F447" s="273" t="s">
        <v>574</v>
      </c>
      <c r="G447" s="271"/>
      <c r="H447" s="272" t="s">
        <v>19</v>
      </c>
      <c r="I447" s="274"/>
      <c r="J447" s="271"/>
      <c r="K447" s="271"/>
      <c r="L447" s="275"/>
      <c r="M447" s="276"/>
      <c r="N447" s="277"/>
      <c r="O447" s="277"/>
      <c r="P447" s="277"/>
      <c r="Q447" s="277"/>
      <c r="R447" s="277"/>
      <c r="S447" s="277"/>
      <c r="T447" s="278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279" t="s">
        <v>213</v>
      </c>
      <c r="AU447" s="279" t="s">
        <v>83</v>
      </c>
      <c r="AV447" s="16" t="s">
        <v>81</v>
      </c>
      <c r="AW447" s="16" t="s">
        <v>35</v>
      </c>
      <c r="AX447" s="16" t="s">
        <v>73</v>
      </c>
      <c r="AY447" s="279" t="s">
        <v>202</v>
      </c>
    </row>
    <row r="448" s="13" customFormat="1">
      <c r="A448" s="13"/>
      <c r="B448" s="226"/>
      <c r="C448" s="227"/>
      <c r="D448" s="219" t="s">
        <v>213</v>
      </c>
      <c r="E448" s="228" t="s">
        <v>19</v>
      </c>
      <c r="F448" s="229" t="s">
        <v>597</v>
      </c>
      <c r="G448" s="227"/>
      <c r="H448" s="230">
        <v>2.5</v>
      </c>
      <c r="I448" s="231"/>
      <c r="J448" s="227"/>
      <c r="K448" s="227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213</v>
      </c>
      <c r="AU448" s="236" t="s">
        <v>83</v>
      </c>
      <c r="AV448" s="13" t="s">
        <v>83</v>
      </c>
      <c r="AW448" s="13" t="s">
        <v>35</v>
      </c>
      <c r="AX448" s="13" t="s">
        <v>73</v>
      </c>
      <c r="AY448" s="236" t="s">
        <v>202</v>
      </c>
    </row>
    <row r="449" s="15" customFormat="1">
      <c r="A449" s="15"/>
      <c r="B449" s="248"/>
      <c r="C449" s="249"/>
      <c r="D449" s="219" t="s">
        <v>213</v>
      </c>
      <c r="E449" s="250" t="s">
        <v>19</v>
      </c>
      <c r="F449" s="251" t="s">
        <v>224</v>
      </c>
      <c r="G449" s="249"/>
      <c r="H449" s="252">
        <v>2.5</v>
      </c>
      <c r="I449" s="253"/>
      <c r="J449" s="249"/>
      <c r="K449" s="249"/>
      <c r="L449" s="254"/>
      <c r="M449" s="255"/>
      <c r="N449" s="256"/>
      <c r="O449" s="256"/>
      <c r="P449" s="256"/>
      <c r="Q449" s="256"/>
      <c r="R449" s="256"/>
      <c r="S449" s="256"/>
      <c r="T449" s="257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8" t="s">
        <v>213</v>
      </c>
      <c r="AU449" s="258" t="s">
        <v>83</v>
      </c>
      <c r="AV449" s="15" t="s">
        <v>207</v>
      </c>
      <c r="AW449" s="15" t="s">
        <v>35</v>
      </c>
      <c r="AX449" s="15" t="s">
        <v>81</v>
      </c>
      <c r="AY449" s="258" t="s">
        <v>202</v>
      </c>
    </row>
    <row r="450" s="2" customFormat="1" ht="16.5" customHeight="1">
      <c r="A450" s="40"/>
      <c r="B450" s="41"/>
      <c r="C450" s="259" t="s">
        <v>598</v>
      </c>
      <c r="D450" s="259" t="s">
        <v>252</v>
      </c>
      <c r="E450" s="260" t="s">
        <v>599</v>
      </c>
      <c r="F450" s="261" t="s">
        <v>600</v>
      </c>
      <c r="G450" s="262" t="s">
        <v>91</v>
      </c>
      <c r="H450" s="263">
        <v>10</v>
      </c>
      <c r="I450" s="264"/>
      <c r="J450" s="265">
        <f>ROUND(I450*H450,2)</f>
        <v>0</v>
      </c>
      <c r="K450" s="266"/>
      <c r="L450" s="267"/>
      <c r="M450" s="268" t="s">
        <v>19</v>
      </c>
      <c r="N450" s="269" t="s">
        <v>44</v>
      </c>
      <c r="O450" s="86"/>
      <c r="P450" s="215">
        <f>O450*H450</f>
        <v>0</v>
      </c>
      <c r="Q450" s="215">
        <v>0.0080000000000000002</v>
      </c>
      <c r="R450" s="215">
        <f>Q450*H450</f>
        <v>0.080000000000000002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427</v>
      </c>
      <c r="AT450" s="217" t="s">
        <v>252</v>
      </c>
      <c r="AU450" s="217" t="s">
        <v>83</v>
      </c>
      <c r="AY450" s="19" t="s">
        <v>202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81</v>
      </c>
      <c r="BK450" s="218">
        <f>ROUND(I450*H450,2)</f>
        <v>0</v>
      </c>
      <c r="BL450" s="19" t="s">
        <v>465</v>
      </c>
      <c r="BM450" s="217" t="s">
        <v>601</v>
      </c>
    </row>
    <row r="451" s="2" customFormat="1">
      <c r="A451" s="40"/>
      <c r="B451" s="41"/>
      <c r="C451" s="42"/>
      <c r="D451" s="219" t="s">
        <v>209</v>
      </c>
      <c r="E451" s="42"/>
      <c r="F451" s="220" t="s">
        <v>600</v>
      </c>
      <c r="G451" s="42"/>
      <c r="H451" s="42"/>
      <c r="I451" s="221"/>
      <c r="J451" s="42"/>
      <c r="K451" s="42"/>
      <c r="L451" s="46"/>
      <c r="M451" s="222"/>
      <c r="N451" s="223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209</v>
      </c>
      <c r="AU451" s="19" t="s">
        <v>83</v>
      </c>
    </row>
    <row r="452" s="16" customFormat="1">
      <c r="A452" s="16"/>
      <c r="B452" s="270"/>
      <c r="C452" s="271"/>
      <c r="D452" s="219" t="s">
        <v>213</v>
      </c>
      <c r="E452" s="272" t="s">
        <v>19</v>
      </c>
      <c r="F452" s="273" t="s">
        <v>574</v>
      </c>
      <c r="G452" s="271"/>
      <c r="H452" s="272" t="s">
        <v>19</v>
      </c>
      <c r="I452" s="274"/>
      <c r="J452" s="271"/>
      <c r="K452" s="271"/>
      <c r="L452" s="275"/>
      <c r="M452" s="276"/>
      <c r="N452" s="277"/>
      <c r="O452" s="277"/>
      <c r="P452" s="277"/>
      <c r="Q452" s="277"/>
      <c r="R452" s="277"/>
      <c r="S452" s="277"/>
      <c r="T452" s="278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279" t="s">
        <v>213</v>
      </c>
      <c r="AU452" s="279" t="s">
        <v>83</v>
      </c>
      <c r="AV452" s="16" t="s">
        <v>81</v>
      </c>
      <c r="AW452" s="16" t="s">
        <v>35</v>
      </c>
      <c r="AX452" s="16" t="s">
        <v>73</v>
      </c>
      <c r="AY452" s="279" t="s">
        <v>202</v>
      </c>
    </row>
    <row r="453" s="13" customFormat="1">
      <c r="A453" s="13"/>
      <c r="B453" s="226"/>
      <c r="C453" s="227"/>
      <c r="D453" s="219" t="s">
        <v>213</v>
      </c>
      <c r="E453" s="228" t="s">
        <v>19</v>
      </c>
      <c r="F453" s="229" t="s">
        <v>602</v>
      </c>
      <c r="G453" s="227"/>
      <c r="H453" s="230">
        <v>5</v>
      </c>
      <c r="I453" s="231"/>
      <c r="J453" s="227"/>
      <c r="K453" s="227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213</v>
      </c>
      <c r="AU453" s="236" t="s">
        <v>83</v>
      </c>
      <c r="AV453" s="13" t="s">
        <v>83</v>
      </c>
      <c r="AW453" s="13" t="s">
        <v>35</v>
      </c>
      <c r="AX453" s="13" t="s">
        <v>73</v>
      </c>
      <c r="AY453" s="236" t="s">
        <v>202</v>
      </c>
    </row>
    <row r="454" s="13" customFormat="1">
      <c r="A454" s="13"/>
      <c r="B454" s="226"/>
      <c r="C454" s="227"/>
      <c r="D454" s="219" t="s">
        <v>213</v>
      </c>
      <c r="E454" s="228" t="s">
        <v>19</v>
      </c>
      <c r="F454" s="229" t="s">
        <v>603</v>
      </c>
      <c r="G454" s="227"/>
      <c r="H454" s="230">
        <v>5</v>
      </c>
      <c r="I454" s="231"/>
      <c r="J454" s="227"/>
      <c r="K454" s="227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213</v>
      </c>
      <c r="AU454" s="236" t="s">
        <v>83</v>
      </c>
      <c r="AV454" s="13" t="s">
        <v>83</v>
      </c>
      <c r="AW454" s="13" t="s">
        <v>35</v>
      </c>
      <c r="AX454" s="13" t="s">
        <v>73</v>
      </c>
      <c r="AY454" s="236" t="s">
        <v>202</v>
      </c>
    </row>
    <row r="455" s="15" customFormat="1">
      <c r="A455" s="15"/>
      <c r="B455" s="248"/>
      <c r="C455" s="249"/>
      <c r="D455" s="219" t="s">
        <v>213</v>
      </c>
      <c r="E455" s="250" t="s">
        <v>19</v>
      </c>
      <c r="F455" s="251" t="s">
        <v>224</v>
      </c>
      <c r="G455" s="249"/>
      <c r="H455" s="252">
        <v>10</v>
      </c>
      <c r="I455" s="253"/>
      <c r="J455" s="249"/>
      <c r="K455" s="249"/>
      <c r="L455" s="254"/>
      <c r="M455" s="255"/>
      <c r="N455" s="256"/>
      <c r="O455" s="256"/>
      <c r="P455" s="256"/>
      <c r="Q455" s="256"/>
      <c r="R455" s="256"/>
      <c r="S455" s="256"/>
      <c r="T455" s="257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8" t="s">
        <v>213</v>
      </c>
      <c r="AU455" s="258" t="s">
        <v>83</v>
      </c>
      <c r="AV455" s="15" t="s">
        <v>207</v>
      </c>
      <c r="AW455" s="15" t="s">
        <v>35</v>
      </c>
      <c r="AX455" s="15" t="s">
        <v>81</v>
      </c>
      <c r="AY455" s="258" t="s">
        <v>202</v>
      </c>
    </row>
    <row r="456" s="2" customFormat="1" ht="16.5" customHeight="1">
      <c r="A456" s="40"/>
      <c r="B456" s="41"/>
      <c r="C456" s="259" t="s">
        <v>604</v>
      </c>
      <c r="D456" s="259" t="s">
        <v>252</v>
      </c>
      <c r="E456" s="260" t="s">
        <v>584</v>
      </c>
      <c r="F456" s="261" t="s">
        <v>585</v>
      </c>
      <c r="G456" s="262" t="s">
        <v>586</v>
      </c>
      <c r="H456" s="263">
        <v>10</v>
      </c>
      <c r="I456" s="264"/>
      <c r="J456" s="265">
        <f>ROUND(I456*H456,2)</f>
        <v>0</v>
      </c>
      <c r="K456" s="266"/>
      <c r="L456" s="267"/>
      <c r="M456" s="268" t="s">
        <v>19</v>
      </c>
      <c r="N456" s="269" t="s">
        <v>44</v>
      </c>
      <c r="O456" s="86"/>
      <c r="P456" s="215">
        <f>O456*H456</f>
        <v>0</v>
      </c>
      <c r="Q456" s="215">
        <v>0.00020000000000000001</v>
      </c>
      <c r="R456" s="215">
        <f>Q456*H456</f>
        <v>0.002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427</v>
      </c>
      <c r="AT456" s="217" t="s">
        <v>252</v>
      </c>
      <c r="AU456" s="217" t="s">
        <v>83</v>
      </c>
      <c r="AY456" s="19" t="s">
        <v>202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81</v>
      </c>
      <c r="BK456" s="218">
        <f>ROUND(I456*H456,2)</f>
        <v>0</v>
      </c>
      <c r="BL456" s="19" t="s">
        <v>465</v>
      </c>
      <c r="BM456" s="217" t="s">
        <v>605</v>
      </c>
    </row>
    <row r="457" s="2" customFormat="1">
      <c r="A457" s="40"/>
      <c r="B457" s="41"/>
      <c r="C457" s="42"/>
      <c r="D457" s="219" t="s">
        <v>209</v>
      </c>
      <c r="E457" s="42"/>
      <c r="F457" s="220" t="s">
        <v>585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209</v>
      </c>
      <c r="AU457" s="19" t="s">
        <v>83</v>
      </c>
    </row>
    <row r="458" s="2" customFormat="1" ht="16.5" customHeight="1">
      <c r="A458" s="40"/>
      <c r="B458" s="41"/>
      <c r="C458" s="205" t="s">
        <v>606</v>
      </c>
      <c r="D458" s="205" t="s">
        <v>204</v>
      </c>
      <c r="E458" s="206" t="s">
        <v>607</v>
      </c>
      <c r="F458" s="207" t="s">
        <v>608</v>
      </c>
      <c r="G458" s="208" t="s">
        <v>91</v>
      </c>
      <c r="H458" s="209">
        <v>145</v>
      </c>
      <c r="I458" s="210"/>
      <c r="J458" s="211">
        <f>ROUND(I458*H458,2)</f>
        <v>0</v>
      </c>
      <c r="K458" s="212"/>
      <c r="L458" s="46"/>
      <c r="M458" s="213" t="s">
        <v>19</v>
      </c>
      <c r="N458" s="214" t="s">
        <v>44</v>
      </c>
      <c r="O458" s="86"/>
      <c r="P458" s="215">
        <f>O458*H458</f>
        <v>0</v>
      </c>
      <c r="Q458" s="215">
        <v>6.9999999999999994E-05</v>
      </c>
      <c r="R458" s="215">
        <f>Q458*H458</f>
        <v>0.010149999999999999</v>
      </c>
      <c r="S458" s="215">
        <v>0</v>
      </c>
      <c r="T458" s="216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7" t="s">
        <v>465</v>
      </c>
      <c r="AT458" s="217" t="s">
        <v>204</v>
      </c>
      <c r="AU458" s="217" t="s">
        <v>83</v>
      </c>
      <c r="AY458" s="19" t="s">
        <v>202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9" t="s">
        <v>81</v>
      </c>
      <c r="BK458" s="218">
        <f>ROUND(I458*H458,2)</f>
        <v>0</v>
      </c>
      <c r="BL458" s="19" t="s">
        <v>465</v>
      </c>
      <c r="BM458" s="217" t="s">
        <v>609</v>
      </c>
    </row>
    <row r="459" s="2" customFormat="1">
      <c r="A459" s="40"/>
      <c r="B459" s="41"/>
      <c r="C459" s="42"/>
      <c r="D459" s="219" t="s">
        <v>209</v>
      </c>
      <c r="E459" s="42"/>
      <c r="F459" s="220" t="s">
        <v>610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209</v>
      </c>
      <c r="AU459" s="19" t="s">
        <v>83</v>
      </c>
    </row>
    <row r="460" s="2" customFormat="1">
      <c r="A460" s="40"/>
      <c r="B460" s="41"/>
      <c r="C460" s="42"/>
      <c r="D460" s="224" t="s">
        <v>211</v>
      </c>
      <c r="E460" s="42"/>
      <c r="F460" s="225" t="s">
        <v>611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211</v>
      </c>
      <c r="AU460" s="19" t="s">
        <v>83</v>
      </c>
    </row>
    <row r="461" s="13" customFormat="1">
      <c r="A461" s="13"/>
      <c r="B461" s="226"/>
      <c r="C461" s="227"/>
      <c r="D461" s="219" t="s">
        <v>213</v>
      </c>
      <c r="E461" s="228" t="s">
        <v>19</v>
      </c>
      <c r="F461" s="229" t="s">
        <v>245</v>
      </c>
      <c r="G461" s="227"/>
      <c r="H461" s="230">
        <v>6.1500000000000004</v>
      </c>
      <c r="I461" s="231"/>
      <c r="J461" s="227"/>
      <c r="K461" s="227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213</v>
      </c>
      <c r="AU461" s="236" t="s">
        <v>83</v>
      </c>
      <c r="AV461" s="13" t="s">
        <v>83</v>
      </c>
      <c r="AW461" s="13" t="s">
        <v>35</v>
      </c>
      <c r="AX461" s="13" t="s">
        <v>73</v>
      </c>
      <c r="AY461" s="236" t="s">
        <v>202</v>
      </c>
    </row>
    <row r="462" s="13" customFormat="1">
      <c r="A462" s="13"/>
      <c r="B462" s="226"/>
      <c r="C462" s="227"/>
      <c r="D462" s="219" t="s">
        <v>213</v>
      </c>
      <c r="E462" s="228" t="s">
        <v>19</v>
      </c>
      <c r="F462" s="229" t="s">
        <v>246</v>
      </c>
      <c r="G462" s="227"/>
      <c r="H462" s="230">
        <v>5.0499999999999998</v>
      </c>
      <c r="I462" s="231"/>
      <c r="J462" s="227"/>
      <c r="K462" s="227"/>
      <c r="L462" s="232"/>
      <c r="M462" s="233"/>
      <c r="N462" s="234"/>
      <c r="O462" s="234"/>
      <c r="P462" s="234"/>
      <c r="Q462" s="234"/>
      <c r="R462" s="234"/>
      <c r="S462" s="234"/>
      <c r="T462" s="23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6" t="s">
        <v>213</v>
      </c>
      <c r="AU462" s="236" t="s">
        <v>83</v>
      </c>
      <c r="AV462" s="13" t="s">
        <v>83</v>
      </c>
      <c r="AW462" s="13" t="s">
        <v>35</v>
      </c>
      <c r="AX462" s="13" t="s">
        <v>73</v>
      </c>
      <c r="AY462" s="236" t="s">
        <v>202</v>
      </c>
    </row>
    <row r="463" s="14" customFormat="1">
      <c r="A463" s="14"/>
      <c r="B463" s="237"/>
      <c r="C463" s="238"/>
      <c r="D463" s="219" t="s">
        <v>213</v>
      </c>
      <c r="E463" s="239" t="s">
        <v>19</v>
      </c>
      <c r="F463" s="240" t="s">
        <v>216</v>
      </c>
      <c r="G463" s="238"/>
      <c r="H463" s="241">
        <v>11.199999999999999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213</v>
      </c>
      <c r="AU463" s="247" t="s">
        <v>83</v>
      </c>
      <c r="AV463" s="14" t="s">
        <v>88</v>
      </c>
      <c r="AW463" s="14" t="s">
        <v>35</v>
      </c>
      <c r="AX463" s="14" t="s">
        <v>73</v>
      </c>
      <c r="AY463" s="247" t="s">
        <v>202</v>
      </c>
    </row>
    <row r="464" s="13" customFormat="1">
      <c r="A464" s="13"/>
      <c r="B464" s="226"/>
      <c r="C464" s="227"/>
      <c r="D464" s="219" t="s">
        <v>213</v>
      </c>
      <c r="E464" s="228" t="s">
        <v>19</v>
      </c>
      <c r="F464" s="229" t="s">
        <v>547</v>
      </c>
      <c r="G464" s="227"/>
      <c r="H464" s="230">
        <v>29.75</v>
      </c>
      <c r="I464" s="231"/>
      <c r="J464" s="227"/>
      <c r="K464" s="227"/>
      <c r="L464" s="232"/>
      <c r="M464" s="233"/>
      <c r="N464" s="234"/>
      <c r="O464" s="234"/>
      <c r="P464" s="234"/>
      <c r="Q464" s="234"/>
      <c r="R464" s="234"/>
      <c r="S464" s="234"/>
      <c r="T464" s="23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6" t="s">
        <v>213</v>
      </c>
      <c r="AU464" s="236" t="s">
        <v>83</v>
      </c>
      <c r="AV464" s="13" t="s">
        <v>83</v>
      </c>
      <c r="AW464" s="13" t="s">
        <v>35</v>
      </c>
      <c r="AX464" s="13" t="s">
        <v>73</v>
      </c>
      <c r="AY464" s="236" t="s">
        <v>202</v>
      </c>
    </row>
    <row r="465" s="13" customFormat="1">
      <c r="A465" s="13"/>
      <c r="B465" s="226"/>
      <c r="C465" s="227"/>
      <c r="D465" s="219" t="s">
        <v>213</v>
      </c>
      <c r="E465" s="228" t="s">
        <v>19</v>
      </c>
      <c r="F465" s="229" t="s">
        <v>218</v>
      </c>
      <c r="G465" s="227"/>
      <c r="H465" s="230">
        <v>20.199999999999999</v>
      </c>
      <c r="I465" s="231"/>
      <c r="J465" s="227"/>
      <c r="K465" s="227"/>
      <c r="L465" s="232"/>
      <c r="M465" s="233"/>
      <c r="N465" s="234"/>
      <c r="O465" s="234"/>
      <c r="P465" s="234"/>
      <c r="Q465" s="234"/>
      <c r="R465" s="234"/>
      <c r="S465" s="234"/>
      <c r="T465" s="23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6" t="s">
        <v>213</v>
      </c>
      <c r="AU465" s="236" t="s">
        <v>83</v>
      </c>
      <c r="AV465" s="13" t="s">
        <v>83</v>
      </c>
      <c r="AW465" s="13" t="s">
        <v>35</v>
      </c>
      <c r="AX465" s="13" t="s">
        <v>73</v>
      </c>
      <c r="AY465" s="236" t="s">
        <v>202</v>
      </c>
    </row>
    <row r="466" s="13" customFormat="1">
      <c r="A466" s="13"/>
      <c r="B466" s="226"/>
      <c r="C466" s="227"/>
      <c r="D466" s="219" t="s">
        <v>213</v>
      </c>
      <c r="E466" s="228" t="s">
        <v>19</v>
      </c>
      <c r="F466" s="229" t="s">
        <v>548</v>
      </c>
      <c r="G466" s="227"/>
      <c r="H466" s="230">
        <v>9.5</v>
      </c>
      <c r="I466" s="231"/>
      <c r="J466" s="227"/>
      <c r="K466" s="227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213</v>
      </c>
      <c r="AU466" s="236" t="s">
        <v>83</v>
      </c>
      <c r="AV466" s="13" t="s">
        <v>83</v>
      </c>
      <c r="AW466" s="13" t="s">
        <v>35</v>
      </c>
      <c r="AX466" s="13" t="s">
        <v>73</v>
      </c>
      <c r="AY466" s="236" t="s">
        <v>202</v>
      </c>
    </row>
    <row r="467" s="13" customFormat="1">
      <c r="A467" s="13"/>
      <c r="B467" s="226"/>
      <c r="C467" s="227"/>
      <c r="D467" s="219" t="s">
        <v>213</v>
      </c>
      <c r="E467" s="228" t="s">
        <v>19</v>
      </c>
      <c r="F467" s="229" t="s">
        <v>549</v>
      </c>
      <c r="G467" s="227"/>
      <c r="H467" s="230">
        <v>3</v>
      </c>
      <c r="I467" s="231"/>
      <c r="J467" s="227"/>
      <c r="K467" s="227"/>
      <c r="L467" s="232"/>
      <c r="M467" s="233"/>
      <c r="N467" s="234"/>
      <c r="O467" s="234"/>
      <c r="P467" s="234"/>
      <c r="Q467" s="234"/>
      <c r="R467" s="234"/>
      <c r="S467" s="234"/>
      <c r="T467" s="23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6" t="s">
        <v>213</v>
      </c>
      <c r="AU467" s="236" t="s">
        <v>83</v>
      </c>
      <c r="AV467" s="13" t="s">
        <v>83</v>
      </c>
      <c r="AW467" s="13" t="s">
        <v>35</v>
      </c>
      <c r="AX467" s="13" t="s">
        <v>73</v>
      </c>
      <c r="AY467" s="236" t="s">
        <v>202</v>
      </c>
    </row>
    <row r="468" s="13" customFormat="1">
      <c r="A468" s="13"/>
      <c r="B468" s="226"/>
      <c r="C468" s="227"/>
      <c r="D468" s="219" t="s">
        <v>213</v>
      </c>
      <c r="E468" s="228" t="s">
        <v>19</v>
      </c>
      <c r="F468" s="229" t="s">
        <v>550</v>
      </c>
      <c r="G468" s="227"/>
      <c r="H468" s="230">
        <v>41.649999999999999</v>
      </c>
      <c r="I468" s="231"/>
      <c r="J468" s="227"/>
      <c r="K468" s="227"/>
      <c r="L468" s="232"/>
      <c r="M468" s="233"/>
      <c r="N468" s="234"/>
      <c r="O468" s="234"/>
      <c r="P468" s="234"/>
      <c r="Q468" s="234"/>
      <c r="R468" s="234"/>
      <c r="S468" s="234"/>
      <c r="T468" s="23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6" t="s">
        <v>213</v>
      </c>
      <c r="AU468" s="236" t="s">
        <v>83</v>
      </c>
      <c r="AV468" s="13" t="s">
        <v>83</v>
      </c>
      <c r="AW468" s="13" t="s">
        <v>35</v>
      </c>
      <c r="AX468" s="13" t="s">
        <v>73</v>
      </c>
      <c r="AY468" s="236" t="s">
        <v>202</v>
      </c>
    </row>
    <row r="469" s="13" customFormat="1">
      <c r="A469" s="13"/>
      <c r="B469" s="226"/>
      <c r="C469" s="227"/>
      <c r="D469" s="219" t="s">
        <v>213</v>
      </c>
      <c r="E469" s="228" t="s">
        <v>19</v>
      </c>
      <c r="F469" s="229" t="s">
        <v>222</v>
      </c>
      <c r="G469" s="227"/>
      <c r="H469" s="230">
        <v>20.199999999999999</v>
      </c>
      <c r="I469" s="231"/>
      <c r="J469" s="227"/>
      <c r="K469" s="227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213</v>
      </c>
      <c r="AU469" s="236" t="s">
        <v>83</v>
      </c>
      <c r="AV469" s="13" t="s">
        <v>83</v>
      </c>
      <c r="AW469" s="13" t="s">
        <v>35</v>
      </c>
      <c r="AX469" s="13" t="s">
        <v>73</v>
      </c>
      <c r="AY469" s="236" t="s">
        <v>202</v>
      </c>
    </row>
    <row r="470" s="13" customFormat="1">
      <c r="A470" s="13"/>
      <c r="B470" s="226"/>
      <c r="C470" s="227"/>
      <c r="D470" s="219" t="s">
        <v>213</v>
      </c>
      <c r="E470" s="228" t="s">
        <v>19</v>
      </c>
      <c r="F470" s="229" t="s">
        <v>551</v>
      </c>
      <c r="G470" s="227"/>
      <c r="H470" s="230">
        <v>9.5</v>
      </c>
      <c r="I470" s="231"/>
      <c r="J470" s="227"/>
      <c r="K470" s="227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213</v>
      </c>
      <c r="AU470" s="236" t="s">
        <v>83</v>
      </c>
      <c r="AV470" s="13" t="s">
        <v>83</v>
      </c>
      <c r="AW470" s="13" t="s">
        <v>35</v>
      </c>
      <c r="AX470" s="13" t="s">
        <v>73</v>
      </c>
      <c r="AY470" s="236" t="s">
        <v>202</v>
      </c>
    </row>
    <row r="471" s="15" customFormat="1">
      <c r="A471" s="15"/>
      <c r="B471" s="248"/>
      <c r="C471" s="249"/>
      <c r="D471" s="219" t="s">
        <v>213</v>
      </c>
      <c r="E471" s="250" t="s">
        <v>19</v>
      </c>
      <c r="F471" s="251" t="s">
        <v>224</v>
      </c>
      <c r="G471" s="249"/>
      <c r="H471" s="252">
        <v>145</v>
      </c>
      <c r="I471" s="253"/>
      <c r="J471" s="249"/>
      <c r="K471" s="249"/>
      <c r="L471" s="254"/>
      <c r="M471" s="255"/>
      <c r="N471" s="256"/>
      <c r="O471" s="256"/>
      <c r="P471" s="256"/>
      <c r="Q471" s="256"/>
      <c r="R471" s="256"/>
      <c r="S471" s="256"/>
      <c r="T471" s="257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8" t="s">
        <v>213</v>
      </c>
      <c r="AU471" s="258" t="s">
        <v>83</v>
      </c>
      <c r="AV471" s="15" t="s">
        <v>207</v>
      </c>
      <c r="AW471" s="15" t="s">
        <v>35</v>
      </c>
      <c r="AX471" s="15" t="s">
        <v>81</v>
      </c>
      <c r="AY471" s="258" t="s">
        <v>202</v>
      </c>
    </row>
    <row r="472" s="2" customFormat="1" ht="16.5" customHeight="1">
      <c r="A472" s="40"/>
      <c r="B472" s="41"/>
      <c r="C472" s="205" t="s">
        <v>612</v>
      </c>
      <c r="D472" s="205" t="s">
        <v>204</v>
      </c>
      <c r="E472" s="206" t="s">
        <v>613</v>
      </c>
      <c r="F472" s="207" t="s">
        <v>614</v>
      </c>
      <c r="G472" s="208" t="s">
        <v>403</v>
      </c>
      <c r="H472" s="209">
        <v>2.363</v>
      </c>
      <c r="I472" s="210"/>
      <c r="J472" s="211">
        <f>ROUND(I472*H472,2)</f>
        <v>0</v>
      </c>
      <c r="K472" s="212"/>
      <c r="L472" s="46"/>
      <c r="M472" s="213" t="s">
        <v>19</v>
      </c>
      <c r="N472" s="214" t="s">
        <v>44</v>
      </c>
      <c r="O472" s="86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465</v>
      </c>
      <c r="AT472" s="217" t="s">
        <v>204</v>
      </c>
      <c r="AU472" s="217" t="s">
        <v>83</v>
      </c>
      <c r="AY472" s="19" t="s">
        <v>202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81</v>
      </c>
      <c r="BK472" s="218">
        <f>ROUND(I472*H472,2)</f>
        <v>0</v>
      </c>
      <c r="BL472" s="19" t="s">
        <v>465</v>
      </c>
      <c r="BM472" s="217" t="s">
        <v>615</v>
      </c>
    </row>
    <row r="473" s="2" customFormat="1">
      <c r="A473" s="40"/>
      <c r="B473" s="41"/>
      <c r="C473" s="42"/>
      <c r="D473" s="219" t="s">
        <v>209</v>
      </c>
      <c r="E473" s="42"/>
      <c r="F473" s="220" t="s">
        <v>616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209</v>
      </c>
      <c r="AU473" s="19" t="s">
        <v>83</v>
      </c>
    </row>
    <row r="474" s="2" customFormat="1">
      <c r="A474" s="40"/>
      <c r="B474" s="41"/>
      <c r="C474" s="42"/>
      <c r="D474" s="224" t="s">
        <v>211</v>
      </c>
      <c r="E474" s="42"/>
      <c r="F474" s="225" t="s">
        <v>617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211</v>
      </c>
      <c r="AU474" s="19" t="s">
        <v>83</v>
      </c>
    </row>
    <row r="475" s="12" customFormat="1" ht="22.8" customHeight="1">
      <c r="A475" s="12"/>
      <c r="B475" s="189"/>
      <c r="C475" s="190"/>
      <c r="D475" s="191" t="s">
        <v>72</v>
      </c>
      <c r="E475" s="203" t="s">
        <v>618</v>
      </c>
      <c r="F475" s="203" t="s">
        <v>619</v>
      </c>
      <c r="G475" s="190"/>
      <c r="H475" s="190"/>
      <c r="I475" s="193"/>
      <c r="J475" s="204">
        <f>BK475</f>
        <v>0</v>
      </c>
      <c r="K475" s="190"/>
      <c r="L475" s="195"/>
      <c r="M475" s="196"/>
      <c r="N475" s="197"/>
      <c r="O475" s="197"/>
      <c r="P475" s="198">
        <f>SUM(P476:P534)</f>
        <v>0</v>
      </c>
      <c r="Q475" s="197"/>
      <c r="R475" s="198">
        <f>SUM(R476:R534)</f>
        <v>0.12820590000000001</v>
      </c>
      <c r="S475" s="197"/>
      <c r="T475" s="199">
        <f>SUM(T476:T534)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00" t="s">
        <v>83</v>
      </c>
      <c r="AT475" s="201" t="s">
        <v>72</v>
      </c>
      <c r="AU475" s="201" t="s">
        <v>81</v>
      </c>
      <c r="AY475" s="200" t="s">
        <v>202</v>
      </c>
      <c r="BK475" s="202">
        <f>SUM(BK476:BK534)</f>
        <v>0</v>
      </c>
    </row>
    <row r="476" s="2" customFormat="1" ht="16.5" customHeight="1">
      <c r="A476" s="40"/>
      <c r="B476" s="41"/>
      <c r="C476" s="205" t="s">
        <v>620</v>
      </c>
      <c r="D476" s="205" t="s">
        <v>204</v>
      </c>
      <c r="E476" s="206" t="s">
        <v>621</v>
      </c>
      <c r="F476" s="207" t="s">
        <v>622</v>
      </c>
      <c r="G476" s="208" t="s">
        <v>86</v>
      </c>
      <c r="H476" s="209">
        <v>5.0099999999999998</v>
      </c>
      <c r="I476" s="210"/>
      <c r="J476" s="211">
        <f>ROUND(I476*H476,2)</f>
        <v>0</v>
      </c>
      <c r="K476" s="212"/>
      <c r="L476" s="46"/>
      <c r="M476" s="213" t="s">
        <v>19</v>
      </c>
      <c r="N476" s="214" t="s">
        <v>44</v>
      </c>
      <c r="O476" s="86"/>
      <c r="P476" s="215">
        <f>O476*H476</f>
        <v>0</v>
      </c>
      <c r="Q476" s="215">
        <v>0.0044999999999999997</v>
      </c>
      <c r="R476" s="215">
        <f>Q476*H476</f>
        <v>0.022544999999999999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465</v>
      </c>
      <c r="AT476" s="217" t="s">
        <v>204</v>
      </c>
      <c r="AU476" s="217" t="s">
        <v>83</v>
      </c>
      <c r="AY476" s="19" t="s">
        <v>202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81</v>
      </c>
      <c r="BK476" s="218">
        <f>ROUND(I476*H476,2)</f>
        <v>0</v>
      </c>
      <c r="BL476" s="19" t="s">
        <v>465</v>
      </c>
      <c r="BM476" s="217" t="s">
        <v>623</v>
      </c>
    </row>
    <row r="477" s="2" customFormat="1">
      <c r="A477" s="40"/>
      <c r="B477" s="41"/>
      <c r="C477" s="42"/>
      <c r="D477" s="219" t="s">
        <v>209</v>
      </c>
      <c r="E477" s="42"/>
      <c r="F477" s="220" t="s">
        <v>624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209</v>
      </c>
      <c r="AU477" s="19" t="s">
        <v>83</v>
      </c>
    </row>
    <row r="478" s="2" customFormat="1">
      <c r="A478" s="40"/>
      <c r="B478" s="41"/>
      <c r="C478" s="42"/>
      <c r="D478" s="224" t="s">
        <v>211</v>
      </c>
      <c r="E478" s="42"/>
      <c r="F478" s="225" t="s">
        <v>625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211</v>
      </c>
      <c r="AU478" s="19" t="s">
        <v>83</v>
      </c>
    </row>
    <row r="479" s="13" customFormat="1">
      <c r="A479" s="13"/>
      <c r="B479" s="226"/>
      <c r="C479" s="227"/>
      <c r="D479" s="219" t="s">
        <v>213</v>
      </c>
      <c r="E479" s="228" t="s">
        <v>19</v>
      </c>
      <c r="F479" s="229" t="s">
        <v>626</v>
      </c>
      <c r="G479" s="227"/>
      <c r="H479" s="230">
        <v>3.25</v>
      </c>
      <c r="I479" s="231"/>
      <c r="J479" s="227"/>
      <c r="K479" s="227"/>
      <c r="L479" s="232"/>
      <c r="M479" s="233"/>
      <c r="N479" s="234"/>
      <c r="O479" s="234"/>
      <c r="P479" s="234"/>
      <c r="Q479" s="234"/>
      <c r="R479" s="234"/>
      <c r="S479" s="234"/>
      <c r="T479" s="23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6" t="s">
        <v>213</v>
      </c>
      <c r="AU479" s="236" t="s">
        <v>83</v>
      </c>
      <c r="AV479" s="13" t="s">
        <v>83</v>
      </c>
      <c r="AW479" s="13" t="s">
        <v>35</v>
      </c>
      <c r="AX479" s="13" t="s">
        <v>73</v>
      </c>
      <c r="AY479" s="236" t="s">
        <v>202</v>
      </c>
    </row>
    <row r="480" s="13" customFormat="1">
      <c r="A480" s="13"/>
      <c r="B480" s="226"/>
      <c r="C480" s="227"/>
      <c r="D480" s="219" t="s">
        <v>213</v>
      </c>
      <c r="E480" s="228" t="s">
        <v>19</v>
      </c>
      <c r="F480" s="229" t="s">
        <v>627</v>
      </c>
      <c r="G480" s="227"/>
      <c r="H480" s="230">
        <v>4</v>
      </c>
      <c r="I480" s="231"/>
      <c r="J480" s="227"/>
      <c r="K480" s="227"/>
      <c r="L480" s="232"/>
      <c r="M480" s="233"/>
      <c r="N480" s="234"/>
      <c r="O480" s="234"/>
      <c r="P480" s="234"/>
      <c r="Q480" s="234"/>
      <c r="R480" s="234"/>
      <c r="S480" s="234"/>
      <c r="T480" s="23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6" t="s">
        <v>213</v>
      </c>
      <c r="AU480" s="236" t="s">
        <v>83</v>
      </c>
      <c r="AV480" s="13" t="s">
        <v>83</v>
      </c>
      <c r="AW480" s="13" t="s">
        <v>35</v>
      </c>
      <c r="AX480" s="13" t="s">
        <v>73</v>
      </c>
      <c r="AY480" s="236" t="s">
        <v>202</v>
      </c>
    </row>
    <row r="481" s="13" customFormat="1">
      <c r="A481" s="13"/>
      <c r="B481" s="226"/>
      <c r="C481" s="227"/>
      <c r="D481" s="219" t="s">
        <v>213</v>
      </c>
      <c r="E481" s="228" t="s">
        <v>19</v>
      </c>
      <c r="F481" s="229" t="s">
        <v>628</v>
      </c>
      <c r="G481" s="227"/>
      <c r="H481" s="230">
        <v>2.2000000000000002</v>
      </c>
      <c r="I481" s="231"/>
      <c r="J481" s="227"/>
      <c r="K481" s="227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213</v>
      </c>
      <c r="AU481" s="236" t="s">
        <v>83</v>
      </c>
      <c r="AV481" s="13" t="s">
        <v>83</v>
      </c>
      <c r="AW481" s="13" t="s">
        <v>35</v>
      </c>
      <c r="AX481" s="13" t="s">
        <v>73</v>
      </c>
      <c r="AY481" s="236" t="s">
        <v>202</v>
      </c>
    </row>
    <row r="482" s="13" customFormat="1">
      <c r="A482" s="13"/>
      <c r="B482" s="226"/>
      <c r="C482" s="227"/>
      <c r="D482" s="219" t="s">
        <v>213</v>
      </c>
      <c r="E482" s="228" t="s">
        <v>19</v>
      </c>
      <c r="F482" s="229" t="s">
        <v>629</v>
      </c>
      <c r="G482" s="227"/>
      <c r="H482" s="230">
        <v>3.25</v>
      </c>
      <c r="I482" s="231"/>
      <c r="J482" s="227"/>
      <c r="K482" s="227"/>
      <c r="L482" s="232"/>
      <c r="M482" s="233"/>
      <c r="N482" s="234"/>
      <c r="O482" s="234"/>
      <c r="P482" s="234"/>
      <c r="Q482" s="234"/>
      <c r="R482" s="234"/>
      <c r="S482" s="234"/>
      <c r="T482" s="23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6" t="s">
        <v>213</v>
      </c>
      <c r="AU482" s="236" t="s">
        <v>83</v>
      </c>
      <c r="AV482" s="13" t="s">
        <v>83</v>
      </c>
      <c r="AW482" s="13" t="s">
        <v>35</v>
      </c>
      <c r="AX482" s="13" t="s">
        <v>73</v>
      </c>
      <c r="AY482" s="236" t="s">
        <v>202</v>
      </c>
    </row>
    <row r="483" s="13" customFormat="1">
      <c r="A483" s="13"/>
      <c r="B483" s="226"/>
      <c r="C483" s="227"/>
      <c r="D483" s="219" t="s">
        <v>213</v>
      </c>
      <c r="E483" s="228" t="s">
        <v>19</v>
      </c>
      <c r="F483" s="229" t="s">
        <v>630</v>
      </c>
      <c r="G483" s="227"/>
      <c r="H483" s="230">
        <v>4</v>
      </c>
      <c r="I483" s="231"/>
      <c r="J483" s="227"/>
      <c r="K483" s="227"/>
      <c r="L483" s="232"/>
      <c r="M483" s="233"/>
      <c r="N483" s="234"/>
      <c r="O483" s="234"/>
      <c r="P483" s="234"/>
      <c r="Q483" s="234"/>
      <c r="R483" s="234"/>
      <c r="S483" s="234"/>
      <c r="T483" s="23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6" t="s">
        <v>213</v>
      </c>
      <c r="AU483" s="236" t="s">
        <v>83</v>
      </c>
      <c r="AV483" s="13" t="s">
        <v>83</v>
      </c>
      <c r="AW483" s="13" t="s">
        <v>35</v>
      </c>
      <c r="AX483" s="13" t="s">
        <v>73</v>
      </c>
      <c r="AY483" s="236" t="s">
        <v>202</v>
      </c>
    </row>
    <row r="484" s="15" customFormat="1">
      <c r="A484" s="15"/>
      <c r="B484" s="248"/>
      <c r="C484" s="249"/>
      <c r="D484" s="219" t="s">
        <v>213</v>
      </c>
      <c r="E484" s="250" t="s">
        <v>155</v>
      </c>
      <c r="F484" s="251" t="s">
        <v>224</v>
      </c>
      <c r="G484" s="249"/>
      <c r="H484" s="252">
        <v>16.699999999999999</v>
      </c>
      <c r="I484" s="253"/>
      <c r="J484" s="249"/>
      <c r="K484" s="249"/>
      <c r="L484" s="254"/>
      <c r="M484" s="255"/>
      <c r="N484" s="256"/>
      <c r="O484" s="256"/>
      <c r="P484" s="256"/>
      <c r="Q484" s="256"/>
      <c r="R484" s="256"/>
      <c r="S484" s="256"/>
      <c r="T484" s="257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8" t="s">
        <v>213</v>
      </c>
      <c r="AU484" s="258" t="s">
        <v>83</v>
      </c>
      <c r="AV484" s="15" t="s">
        <v>207</v>
      </c>
      <c r="AW484" s="15" t="s">
        <v>35</v>
      </c>
      <c r="AX484" s="15" t="s">
        <v>73</v>
      </c>
      <c r="AY484" s="258" t="s">
        <v>202</v>
      </c>
    </row>
    <row r="485" s="13" customFormat="1">
      <c r="A485" s="13"/>
      <c r="B485" s="226"/>
      <c r="C485" s="227"/>
      <c r="D485" s="219" t="s">
        <v>213</v>
      </c>
      <c r="E485" s="228" t="s">
        <v>19</v>
      </c>
      <c r="F485" s="229" t="s">
        <v>631</v>
      </c>
      <c r="G485" s="227"/>
      <c r="H485" s="230">
        <v>5.0099999999999998</v>
      </c>
      <c r="I485" s="231"/>
      <c r="J485" s="227"/>
      <c r="K485" s="227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213</v>
      </c>
      <c r="AU485" s="236" t="s">
        <v>83</v>
      </c>
      <c r="AV485" s="13" t="s">
        <v>83</v>
      </c>
      <c r="AW485" s="13" t="s">
        <v>35</v>
      </c>
      <c r="AX485" s="13" t="s">
        <v>73</v>
      </c>
      <c r="AY485" s="236" t="s">
        <v>202</v>
      </c>
    </row>
    <row r="486" s="14" customFormat="1">
      <c r="A486" s="14"/>
      <c r="B486" s="237"/>
      <c r="C486" s="238"/>
      <c r="D486" s="219" t="s">
        <v>213</v>
      </c>
      <c r="E486" s="239" t="s">
        <v>19</v>
      </c>
      <c r="F486" s="240" t="s">
        <v>216</v>
      </c>
      <c r="G486" s="238"/>
      <c r="H486" s="241">
        <v>5.0099999999999998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213</v>
      </c>
      <c r="AU486" s="247" t="s">
        <v>83</v>
      </c>
      <c r="AV486" s="14" t="s">
        <v>88</v>
      </c>
      <c r="AW486" s="14" t="s">
        <v>35</v>
      </c>
      <c r="AX486" s="14" t="s">
        <v>81</v>
      </c>
      <c r="AY486" s="247" t="s">
        <v>202</v>
      </c>
    </row>
    <row r="487" s="2" customFormat="1" ht="16.5" customHeight="1">
      <c r="A487" s="40"/>
      <c r="B487" s="41"/>
      <c r="C487" s="205" t="s">
        <v>632</v>
      </c>
      <c r="D487" s="205" t="s">
        <v>204</v>
      </c>
      <c r="E487" s="206" t="s">
        <v>633</v>
      </c>
      <c r="F487" s="207" t="s">
        <v>634</v>
      </c>
      <c r="G487" s="208" t="s">
        <v>86</v>
      </c>
      <c r="H487" s="209">
        <v>5.0099999999999998</v>
      </c>
      <c r="I487" s="210"/>
      <c r="J487" s="211">
        <f>ROUND(I487*H487,2)</f>
        <v>0</v>
      </c>
      <c r="K487" s="212"/>
      <c r="L487" s="46"/>
      <c r="M487" s="213" t="s">
        <v>19</v>
      </c>
      <c r="N487" s="214" t="s">
        <v>44</v>
      </c>
      <c r="O487" s="86"/>
      <c r="P487" s="215">
        <f>O487*H487</f>
        <v>0</v>
      </c>
      <c r="Q487" s="215">
        <v>0.0014499999999999999</v>
      </c>
      <c r="R487" s="215">
        <f>Q487*H487</f>
        <v>0.0072644999999999993</v>
      </c>
      <c r="S487" s="215">
        <v>0</v>
      </c>
      <c r="T487" s="21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465</v>
      </c>
      <c r="AT487" s="217" t="s">
        <v>204</v>
      </c>
      <c r="AU487" s="217" t="s">
        <v>83</v>
      </c>
      <c r="AY487" s="19" t="s">
        <v>202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9" t="s">
        <v>81</v>
      </c>
      <c r="BK487" s="218">
        <f>ROUND(I487*H487,2)</f>
        <v>0</v>
      </c>
      <c r="BL487" s="19" t="s">
        <v>465</v>
      </c>
      <c r="BM487" s="217" t="s">
        <v>635</v>
      </c>
    </row>
    <row r="488" s="2" customFormat="1">
      <c r="A488" s="40"/>
      <c r="B488" s="41"/>
      <c r="C488" s="42"/>
      <c r="D488" s="219" t="s">
        <v>209</v>
      </c>
      <c r="E488" s="42"/>
      <c r="F488" s="220" t="s">
        <v>636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209</v>
      </c>
      <c r="AU488" s="19" t="s">
        <v>83</v>
      </c>
    </row>
    <row r="489" s="2" customFormat="1">
      <c r="A489" s="40"/>
      <c r="B489" s="41"/>
      <c r="C489" s="42"/>
      <c r="D489" s="224" t="s">
        <v>211</v>
      </c>
      <c r="E489" s="42"/>
      <c r="F489" s="225" t="s">
        <v>637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211</v>
      </c>
      <c r="AU489" s="19" t="s">
        <v>83</v>
      </c>
    </row>
    <row r="490" s="13" customFormat="1">
      <c r="A490" s="13"/>
      <c r="B490" s="226"/>
      <c r="C490" s="227"/>
      <c r="D490" s="219" t="s">
        <v>213</v>
      </c>
      <c r="E490" s="228" t="s">
        <v>19</v>
      </c>
      <c r="F490" s="229" t="s">
        <v>626</v>
      </c>
      <c r="G490" s="227"/>
      <c r="H490" s="230">
        <v>3.25</v>
      </c>
      <c r="I490" s="231"/>
      <c r="J490" s="227"/>
      <c r="K490" s="227"/>
      <c r="L490" s="232"/>
      <c r="M490" s="233"/>
      <c r="N490" s="234"/>
      <c r="O490" s="234"/>
      <c r="P490" s="234"/>
      <c r="Q490" s="234"/>
      <c r="R490" s="234"/>
      <c r="S490" s="234"/>
      <c r="T490" s="23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6" t="s">
        <v>213</v>
      </c>
      <c r="AU490" s="236" t="s">
        <v>83</v>
      </c>
      <c r="AV490" s="13" t="s">
        <v>83</v>
      </c>
      <c r="AW490" s="13" t="s">
        <v>35</v>
      </c>
      <c r="AX490" s="13" t="s">
        <v>73</v>
      </c>
      <c r="AY490" s="236" t="s">
        <v>202</v>
      </c>
    </row>
    <row r="491" s="13" customFormat="1">
      <c r="A491" s="13"/>
      <c r="B491" s="226"/>
      <c r="C491" s="227"/>
      <c r="D491" s="219" t="s">
        <v>213</v>
      </c>
      <c r="E491" s="228" t="s">
        <v>19</v>
      </c>
      <c r="F491" s="229" t="s">
        <v>627</v>
      </c>
      <c r="G491" s="227"/>
      <c r="H491" s="230">
        <v>4</v>
      </c>
      <c r="I491" s="231"/>
      <c r="J491" s="227"/>
      <c r="K491" s="227"/>
      <c r="L491" s="232"/>
      <c r="M491" s="233"/>
      <c r="N491" s="234"/>
      <c r="O491" s="234"/>
      <c r="P491" s="234"/>
      <c r="Q491" s="234"/>
      <c r="R491" s="234"/>
      <c r="S491" s="234"/>
      <c r="T491" s="23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6" t="s">
        <v>213</v>
      </c>
      <c r="AU491" s="236" t="s">
        <v>83</v>
      </c>
      <c r="AV491" s="13" t="s">
        <v>83</v>
      </c>
      <c r="AW491" s="13" t="s">
        <v>35</v>
      </c>
      <c r="AX491" s="13" t="s">
        <v>73</v>
      </c>
      <c r="AY491" s="236" t="s">
        <v>202</v>
      </c>
    </row>
    <row r="492" s="13" customFormat="1">
      <c r="A492" s="13"/>
      <c r="B492" s="226"/>
      <c r="C492" s="227"/>
      <c r="D492" s="219" t="s">
        <v>213</v>
      </c>
      <c r="E492" s="228" t="s">
        <v>19</v>
      </c>
      <c r="F492" s="229" t="s">
        <v>628</v>
      </c>
      <c r="G492" s="227"/>
      <c r="H492" s="230">
        <v>2.2000000000000002</v>
      </c>
      <c r="I492" s="231"/>
      <c r="J492" s="227"/>
      <c r="K492" s="227"/>
      <c r="L492" s="232"/>
      <c r="M492" s="233"/>
      <c r="N492" s="234"/>
      <c r="O492" s="234"/>
      <c r="P492" s="234"/>
      <c r="Q492" s="234"/>
      <c r="R492" s="234"/>
      <c r="S492" s="234"/>
      <c r="T492" s="23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6" t="s">
        <v>213</v>
      </c>
      <c r="AU492" s="236" t="s">
        <v>83</v>
      </c>
      <c r="AV492" s="13" t="s">
        <v>83</v>
      </c>
      <c r="AW492" s="13" t="s">
        <v>35</v>
      </c>
      <c r="AX492" s="13" t="s">
        <v>73</v>
      </c>
      <c r="AY492" s="236" t="s">
        <v>202</v>
      </c>
    </row>
    <row r="493" s="13" customFormat="1">
      <c r="A493" s="13"/>
      <c r="B493" s="226"/>
      <c r="C493" s="227"/>
      <c r="D493" s="219" t="s">
        <v>213</v>
      </c>
      <c r="E493" s="228" t="s">
        <v>19</v>
      </c>
      <c r="F493" s="229" t="s">
        <v>629</v>
      </c>
      <c r="G493" s="227"/>
      <c r="H493" s="230">
        <v>3.25</v>
      </c>
      <c r="I493" s="231"/>
      <c r="J493" s="227"/>
      <c r="K493" s="227"/>
      <c r="L493" s="232"/>
      <c r="M493" s="233"/>
      <c r="N493" s="234"/>
      <c r="O493" s="234"/>
      <c r="P493" s="234"/>
      <c r="Q493" s="234"/>
      <c r="R493" s="234"/>
      <c r="S493" s="234"/>
      <c r="T493" s="23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6" t="s">
        <v>213</v>
      </c>
      <c r="AU493" s="236" t="s">
        <v>83</v>
      </c>
      <c r="AV493" s="13" t="s">
        <v>83</v>
      </c>
      <c r="AW493" s="13" t="s">
        <v>35</v>
      </c>
      <c r="AX493" s="13" t="s">
        <v>73</v>
      </c>
      <c r="AY493" s="236" t="s">
        <v>202</v>
      </c>
    </row>
    <row r="494" s="13" customFormat="1">
      <c r="A494" s="13"/>
      <c r="B494" s="226"/>
      <c r="C494" s="227"/>
      <c r="D494" s="219" t="s">
        <v>213</v>
      </c>
      <c r="E494" s="228" t="s">
        <v>19</v>
      </c>
      <c r="F494" s="229" t="s">
        <v>630</v>
      </c>
      <c r="G494" s="227"/>
      <c r="H494" s="230">
        <v>4</v>
      </c>
      <c r="I494" s="231"/>
      <c r="J494" s="227"/>
      <c r="K494" s="227"/>
      <c r="L494" s="232"/>
      <c r="M494" s="233"/>
      <c r="N494" s="234"/>
      <c r="O494" s="234"/>
      <c r="P494" s="234"/>
      <c r="Q494" s="234"/>
      <c r="R494" s="234"/>
      <c r="S494" s="234"/>
      <c r="T494" s="23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6" t="s">
        <v>213</v>
      </c>
      <c r="AU494" s="236" t="s">
        <v>83</v>
      </c>
      <c r="AV494" s="13" t="s">
        <v>83</v>
      </c>
      <c r="AW494" s="13" t="s">
        <v>35</v>
      </c>
      <c r="AX494" s="13" t="s">
        <v>73</v>
      </c>
      <c r="AY494" s="236" t="s">
        <v>202</v>
      </c>
    </row>
    <row r="495" s="15" customFormat="1">
      <c r="A495" s="15"/>
      <c r="B495" s="248"/>
      <c r="C495" s="249"/>
      <c r="D495" s="219" t="s">
        <v>213</v>
      </c>
      <c r="E495" s="250" t="s">
        <v>19</v>
      </c>
      <c r="F495" s="251" t="s">
        <v>224</v>
      </c>
      <c r="G495" s="249"/>
      <c r="H495" s="252">
        <v>16.699999999999999</v>
      </c>
      <c r="I495" s="253"/>
      <c r="J495" s="249"/>
      <c r="K495" s="249"/>
      <c r="L495" s="254"/>
      <c r="M495" s="255"/>
      <c r="N495" s="256"/>
      <c r="O495" s="256"/>
      <c r="P495" s="256"/>
      <c r="Q495" s="256"/>
      <c r="R495" s="256"/>
      <c r="S495" s="256"/>
      <c r="T495" s="257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8" t="s">
        <v>213</v>
      </c>
      <c r="AU495" s="258" t="s">
        <v>83</v>
      </c>
      <c r="AV495" s="15" t="s">
        <v>207</v>
      </c>
      <c r="AW495" s="15" t="s">
        <v>35</v>
      </c>
      <c r="AX495" s="15" t="s">
        <v>73</v>
      </c>
      <c r="AY495" s="258" t="s">
        <v>202</v>
      </c>
    </row>
    <row r="496" s="13" customFormat="1">
      <c r="A496" s="13"/>
      <c r="B496" s="226"/>
      <c r="C496" s="227"/>
      <c r="D496" s="219" t="s">
        <v>213</v>
      </c>
      <c r="E496" s="228" t="s">
        <v>19</v>
      </c>
      <c r="F496" s="229" t="s">
        <v>631</v>
      </c>
      <c r="G496" s="227"/>
      <c r="H496" s="230">
        <v>5.0099999999999998</v>
      </c>
      <c r="I496" s="231"/>
      <c r="J496" s="227"/>
      <c r="K496" s="227"/>
      <c r="L496" s="232"/>
      <c r="M496" s="233"/>
      <c r="N496" s="234"/>
      <c r="O496" s="234"/>
      <c r="P496" s="234"/>
      <c r="Q496" s="234"/>
      <c r="R496" s="234"/>
      <c r="S496" s="234"/>
      <c r="T496" s="23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6" t="s">
        <v>213</v>
      </c>
      <c r="AU496" s="236" t="s">
        <v>83</v>
      </c>
      <c r="AV496" s="13" t="s">
        <v>83</v>
      </c>
      <c r="AW496" s="13" t="s">
        <v>35</v>
      </c>
      <c r="AX496" s="13" t="s">
        <v>73</v>
      </c>
      <c r="AY496" s="236" t="s">
        <v>202</v>
      </c>
    </row>
    <row r="497" s="14" customFormat="1">
      <c r="A497" s="14"/>
      <c r="B497" s="237"/>
      <c r="C497" s="238"/>
      <c r="D497" s="219" t="s">
        <v>213</v>
      </c>
      <c r="E497" s="239" t="s">
        <v>19</v>
      </c>
      <c r="F497" s="240" t="s">
        <v>216</v>
      </c>
      <c r="G497" s="238"/>
      <c r="H497" s="241">
        <v>5.0099999999999998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213</v>
      </c>
      <c r="AU497" s="247" t="s">
        <v>83</v>
      </c>
      <c r="AV497" s="14" t="s">
        <v>88</v>
      </c>
      <c r="AW497" s="14" t="s">
        <v>35</v>
      </c>
      <c r="AX497" s="14" t="s">
        <v>81</v>
      </c>
      <c r="AY497" s="247" t="s">
        <v>202</v>
      </c>
    </row>
    <row r="498" s="2" customFormat="1" ht="21.75" customHeight="1">
      <c r="A498" s="40"/>
      <c r="B498" s="41"/>
      <c r="C498" s="205" t="s">
        <v>638</v>
      </c>
      <c r="D498" s="205" t="s">
        <v>204</v>
      </c>
      <c r="E498" s="206" t="s">
        <v>639</v>
      </c>
      <c r="F498" s="207" t="s">
        <v>640</v>
      </c>
      <c r="G498" s="208" t="s">
        <v>86</v>
      </c>
      <c r="H498" s="209">
        <v>5.0099999999999998</v>
      </c>
      <c r="I498" s="210"/>
      <c r="J498" s="211">
        <f>ROUND(I498*H498,2)</f>
        <v>0</v>
      </c>
      <c r="K498" s="212"/>
      <c r="L498" s="46"/>
      <c r="M498" s="213" t="s">
        <v>19</v>
      </c>
      <c r="N498" s="214" t="s">
        <v>44</v>
      </c>
      <c r="O498" s="86"/>
      <c r="P498" s="215">
        <f>O498*H498</f>
        <v>0</v>
      </c>
      <c r="Q498" s="215">
        <v>0.0053</v>
      </c>
      <c r="R498" s="215">
        <f>Q498*H498</f>
        <v>0.026553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465</v>
      </c>
      <c r="AT498" s="217" t="s">
        <v>204</v>
      </c>
      <c r="AU498" s="217" t="s">
        <v>83</v>
      </c>
      <c r="AY498" s="19" t="s">
        <v>202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81</v>
      </c>
      <c r="BK498" s="218">
        <f>ROUND(I498*H498,2)</f>
        <v>0</v>
      </c>
      <c r="BL498" s="19" t="s">
        <v>465</v>
      </c>
      <c r="BM498" s="217" t="s">
        <v>641</v>
      </c>
    </row>
    <row r="499" s="2" customFormat="1">
      <c r="A499" s="40"/>
      <c r="B499" s="41"/>
      <c r="C499" s="42"/>
      <c r="D499" s="219" t="s">
        <v>209</v>
      </c>
      <c r="E499" s="42"/>
      <c r="F499" s="220" t="s">
        <v>640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209</v>
      </c>
      <c r="AU499" s="19" t="s">
        <v>83</v>
      </c>
    </row>
    <row r="500" s="2" customFormat="1">
      <c r="A500" s="40"/>
      <c r="B500" s="41"/>
      <c r="C500" s="42"/>
      <c r="D500" s="224" t="s">
        <v>211</v>
      </c>
      <c r="E500" s="42"/>
      <c r="F500" s="225" t="s">
        <v>642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211</v>
      </c>
      <c r="AU500" s="19" t="s">
        <v>83</v>
      </c>
    </row>
    <row r="501" s="13" customFormat="1">
      <c r="A501" s="13"/>
      <c r="B501" s="226"/>
      <c r="C501" s="227"/>
      <c r="D501" s="219" t="s">
        <v>213</v>
      </c>
      <c r="E501" s="228" t="s">
        <v>19</v>
      </c>
      <c r="F501" s="229" t="s">
        <v>626</v>
      </c>
      <c r="G501" s="227"/>
      <c r="H501" s="230">
        <v>3.25</v>
      </c>
      <c r="I501" s="231"/>
      <c r="J501" s="227"/>
      <c r="K501" s="227"/>
      <c r="L501" s="232"/>
      <c r="M501" s="233"/>
      <c r="N501" s="234"/>
      <c r="O501" s="234"/>
      <c r="P501" s="234"/>
      <c r="Q501" s="234"/>
      <c r="R501" s="234"/>
      <c r="S501" s="234"/>
      <c r="T501" s="23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6" t="s">
        <v>213</v>
      </c>
      <c r="AU501" s="236" t="s">
        <v>83</v>
      </c>
      <c r="AV501" s="13" t="s">
        <v>83</v>
      </c>
      <c r="AW501" s="13" t="s">
        <v>35</v>
      </c>
      <c r="AX501" s="13" t="s">
        <v>73</v>
      </c>
      <c r="AY501" s="236" t="s">
        <v>202</v>
      </c>
    </row>
    <row r="502" s="13" customFormat="1">
      <c r="A502" s="13"/>
      <c r="B502" s="226"/>
      <c r="C502" s="227"/>
      <c r="D502" s="219" t="s">
        <v>213</v>
      </c>
      <c r="E502" s="228" t="s">
        <v>19</v>
      </c>
      <c r="F502" s="229" t="s">
        <v>627</v>
      </c>
      <c r="G502" s="227"/>
      <c r="H502" s="230">
        <v>4</v>
      </c>
      <c r="I502" s="231"/>
      <c r="J502" s="227"/>
      <c r="K502" s="227"/>
      <c r="L502" s="232"/>
      <c r="M502" s="233"/>
      <c r="N502" s="234"/>
      <c r="O502" s="234"/>
      <c r="P502" s="234"/>
      <c r="Q502" s="234"/>
      <c r="R502" s="234"/>
      <c r="S502" s="234"/>
      <c r="T502" s="23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6" t="s">
        <v>213</v>
      </c>
      <c r="AU502" s="236" t="s">
        <v>83</v>
      </c>
      <c r="AV502" s="13" t="s">
        <v>83</v>
      </c>
      <c r="AW502" s="13" t="s">
        <v>35</v>
      </c>
      <c r="AX502" s="13" t="s">
        <v>73</v>
      </c>
      <c r="AY502" s="236" t="s">
        <v>202</v>
      </c>
    </row>
    <row r="503" s="13" customFormat="1">
      <c r="A503" s="13"/>
      <c r="B503" s="226"/>
      <c r="C503" s="227"/>
      <c r="D503" s="219" t="s">
        <v>213</v>
      </c>
      <c r="E503" s="228" t="s">
        <v>19</v>
      </c>
      <c r="F503" s="229" t="s">
        <v>628</v>
      </c>
      <c r="G503" s="227"/>
      <c r="H503" s="230">
        <v>2.2000000000000002</v>
      </c>
      <c r="I503" s="231"/>
      <c r="J503" s="227"/>
      <c r="K503" s="227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213</v>
      </c>
      <c r="AU503" s="236" t="s">
        <v>83</v>
      </c>
      <c r="AV503" s="13" t="s">
        <v>83</v>
      </c>
      <c r="AW503" s="13" t="s">
        <v>35</v>
      </c>
      <c r="AX503" s="13" t="s">
        <v>73</v>
      </c>
      <c r="AY503" s="236" t="s">
        <v>202</v>
      </c>
    </row>
    <row r="504" s="13" customFormat="1">
      <c r="A504" s="13"/>
      <c r="B504" s="226"/>
      <c r="C504" s="227"/>
      <c r="D504" s="219" t="s">
        <v>213</v>
      </c>
      <c r="E504" s="228" t="s">
        <v>19</v>
      </c>
      <c r="F504" s="229" t="s">
        <v>629</v>
      </c>
      <c r="G504" s="227"/>
      <c r="H504" s="230">
        <v>3.25</v>
      </c>
      <c r="I504" s="231"/>
      <c r="J504" s="227"/>
      <c r="K504" s="227"/>
      <c r="L504" s="232"/>
      <c r="M504" s="233"/>
      <c r="N504" s="234"/>
      <c r="O504" s="234"/>
      <c r="P504" s="234"/>
      <c r="Q504" s="234"/>
      <c r="R504" s="234"/>
      <c r="S504" s="234"/>
      <c r="T504" s="23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6" t="s">
        <v>213</v>
      </c>
      <c r="AU504" s="236" t="s">
        <v>83</v>
      </c>
      <c r="AV504" s="13" t="s">
        <v>83</v>
      </c>
      <c r="AW504" s="13" t="s">
        <v>35</v>
      </c>
      <c r="AX504" s="13" t="s">
        <v>73</v>
      </c>
      <c r="AY504" s="236" t="s">
        <v>202</v>
      </c>
    </row>
    <row r="505" s="13" customFormat="1">
      <c r="A505" s="13"/>
      <c r="B505" s="226"/>
      <c r="C505" s="227"/>
      <c r="D505" s="219" t="s">
        <v>213</v>
      </c>
      <c r="E505" s="228" t="s">
        <v>19</v>
      </c>
      <c r="F505" s="229" t="s">
        <v>630</v>
      </c>
      <c r="G505" s="227"/>
      <c r="H505" s="230">
        <v>4</v>
      </c>
      <c r="I505" s="231"/>
      <c r="J505" s="227"/>
      <c r="K505" s="227"/>
      <c r="L505" s="232"/>
      <c r="M505" s="233"/>
      <c r="N505" s="234"/>
      <c r="O505" s="234"/>
      <c r="P505" s="234"/>
      <c r="Q505" s="234"/>
      <c r="R505" s="234"/>
      <c r="S505" s="234"/>
      <c r="T505" s="23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6" t="s">
        <v>213</v>
      </c>
      <c r="AU505" s="236" t="s">
        <v>83</v>
      </c>
      <c r="AV505" s="13" t="s">
        <v>83</v>
      </c>
      <c r="AW505" s="13" t="s">
        <v>35</v>
      </c>
      <c r="AX505" s="13" t="s">
        <v>73</v>
      </c>
      <c r="AY505" s="236" t="s">
        <v>202</v>
      </c>
    </row>
    <row r="506" s="15" customFormat="1">
      <c r="A506" s="15"/>
      <c r="B506" s="248"/>
      <c r="C506" s="249"/>
      <c r="D506" s="219" t="s">
        <v>213</v>
      </c>
      <c r="E506" s="250" t="s">
        <v>19</v>
      </c>
      <c r="F506" s="251" t="s">
        <v>224</v>
      </c>
      <c r="G506" s="249"/>
      <c r="H506" s="252">
        <v>16.699999999999999</v>
      </c>
      <c r="I506" s="253"/>
      <c r="J506" s="249"/>
      <c r="K506" s="249"/>
      <c r="L506" s="254"/>
      <c r="M506" s="255"/>
      <c r="N506" s="256"/>
      <c r="O506" s="256"/>
      <c r="P506" s="256"/>
      <c r="Q506" s="256"/>
      <c r="R506" s="256"/>
      <c r="S506" s="256"/>
      <c r="T506" s="257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58" t="s">
        <v>213</v>
      </c>
      <c r="AU506" s="258" t="s">
        <v>83</v>
      </c>
      <c r="AV506" s="15" t="s">
        <v>207</v>
      </c>
      <c r="AW506" s="15" t="s">
        <v>35</v>
      </c>
      <c r="AX506" s="15" t="s">
        <v>73</v>
      </c>
      <c r="AY506" s="258" t="s">
        <v>202</v>
      </c>
    </row>
    <row r="507" s="13" customFormat="1">
      <c r="A507" s="13"/>
      <c r="B507" s="226"/>
      <c r="C507" s="227"/>
      <c r="D507" s="219" t="s">
        <v>213</v>
      </c>
      <c r="E507" s="228" t="s">
        <v>19</v>
      </c>
      <c r="F507" s="229" t="s">
        <v>631</v>
      </c>
      <c r="G507" s="227"/>
      <c r="H507" s="230">
        <v>5.0099999999999998</v>
      </c>
      <c r="I507" s="231"/>
      <c r="J507" s="227"/>
      <c r="K507" s="227"/>
      <c r="L507" s="232"/>
      <c r="M507" s="233"/>
      <c r="N507" s="234"/>
      <c r="O507" s="234"/>
      <c r="P507" s="234"/>
      <c r="Q507" s="234"/>
      <c r="R507" s="234"/>
      <c r="S507" s="234"/>
      <c r="T507" s="23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6" t="s">
        <v>213</v>
      </c>
      <c r="AU507" s="236" t="s">
        <v>83</v>
      </c>
      <c r="AV507" s="13" t="s">
        <v>83</v>
      </c>
      <c r="AW507" s="13" t="s">
        <v>35</v>
      </c>
      <c r="AX507" s="13" t="s">
        <v>73</v>
      </c>
      <c r="AY507" s="236" t="s">
        <v>202</v>
      </c>
    </row>
    <row r="508" s="14" customFormat="1">
      <c r="A508" s="14"/>
      <c r="B508" s="237"/>
      <c r="C508" s="238"/>
      <c r="D508" s="219" t="s">
        <v>213</v>
      </c>
      <c r="E508" s="239" t="s">
        <v>19</v>
      </c>
      <c r="F508" s="240" t="s">
        <v>216</v>
      </c>
      <c r="G508" s="238"/>
      <c r="H508" s="241">
        <v>5.0099999999999998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7" t="s">
        <v>213</v>
      </c>
      <c r="AU508" s="247" t="s">
        <v>83</v>
      </c>
      <c r="AV508" s="14" t="s">
        <v>88</v>
      </c>
      <c r="AW508" s="14" t="s">
        <v>35</v>
      </c>
      <c r="AX508" s="14" t="s">
        <v>81</v>
      </c>
      <c r="AY508" s="247" t="s">
        <v>202</v>
      </c>
    </row>
    <row r="509" s="2" customFormat="1" ht="16.5" customHeight="1">
      <c r="A509" s="40"/>
      <c r="B509" s="41"/>
      <c r="C509" s="259" t="s">
        <v>643</v>
      </c>
      <c r="D509" s="259" t="s">
        <v>252</v>
      </c>
      <c r="E509" s="260" t="s">
        <v>644</v>
      </c>
      <c r="F509" s="261" t="s">
        <v>645</v>
      </c>
      <c r="G509" s="262" t="s">
        <v>86</v>
      </c>
      <c r="H509" s="263">
        <v>5.5110000000000001</v>
      </c>
      <c r="I509" s="264"/>
      <c r="J509" s="265">
        <f>ROUND(I509*H509,2)</f>
        <v>0</v>
      </c>
      <c r="K509" s="266"/>
      <c r="L509" s="267"/>
      <c r="M509" s="268" t="s">
        <v>19</v>
      </c>
      <c r="N509" s="269" t="s">
        <v>44</v>
      </c>
      <c r="O509" s="86"/>
      <c r="P509" s="215">
        <f>O509*H509</f>
        <v>0</v>
      </c>
      <c r="Q509" s="215">
        <v>0.0129</v>
      </c>
      <c r="R509" s="215">
        <f>Q509*H509</f>
        <v>0.0710919</v>
      </c>
      <c r="S509" s="215">
        <v>0</v>
      </c>
      <c r="T509" s="21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7" t="s">
        <v>427</v>
      </c>
      <c r="AT509" s="217" t="s">
        <v>252</v>
      </c>
      <c r="AU509" s="217" t="s">
        <v>83</v>
      </c>
      <c r="AY509" s="19" t="s">
        <v>202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9" t="s">
        <v>81</v>
      </c>
      <c r="BK509" s="218">
        <f>ROUND(I509*H509,2)</f>
        <v>0</v>
      </c>
      <c r="BL509" s="19" t="s">
        <v>465</v>
      </c>
      <c r="BM509" s="217" t="s">
        <v>646</v>
      </c>
    </row>
    <row r="510" s="2" customFormat="1">
      <c r="A510" s="40"/>
      <c r="B510" s="41"/>
      <c r="C510" s="42"/>
      <c r="D510" s="219" t="s">
        <v>209</v>
      </c>
      <c r="E510" s="42"/>
      <c r="F510" s="220" t="s">
        <v>645</v>
      </c>
      <c r="G510" s="42"/>
      <c r="H510" s="42"/>
      <c r="I510" s="221"/>
      <c r="J510" s="42"/>
      <c r="K510" s="42"/>
      <c r="L510" s="46"/>
      <c r="M510" s="222"/>
      <c r="N510" s="22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209</v>
      </c>
      <c r="AU510" s="19" t="s">
        <v>83</v>
      </c>
    </row>
    <row r="511" s="13" customFormat="1">
      <c r="A511" s="13"/>
      <c r="B511" s="226"/>
      <c r="C511" s="227"/>
      <c r="D511" s="219" t="s">
        <v>213</v>
      </c>
      <c r="E511" s="227"/>
      <c r="F511" s="229" t="s">
        <v>647</v>
      </c>
      <c r="G511" s="227"/>
      <c r="H511" s="230">
        <v>5.5110000000000001</v>
      </c>
      <c r="I511" s="231"/>
      <c r="J511" s="227"/>
      <c r="K511" s="227"/>
      <c r="L511" s="232"/>
      <c r="M511" s="233"/>
      <c r="N511" s="234"/>
      <c r="O511" s="234"/>
      <c r="P511" s="234"/>
      <c r="Q511" s="234"/>
      <c r="R511" s="234"/>
      <c r="S511" s="234"/>
      <c r="T511" s="23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6" t="s">
        <v>213</v>
      </c>
      <c r="AU511" s="236" t="s">
        <v>83</v>
      </c>
      <c r="AV511" s="13" t="s">
        <v>83</v>
      </c>
      <c r="AW511" s="13" t="s">
        <v>4</v>
      </c>
      <c r="AX511" s="13" t="s">
        <v>81</v>
      </c>
      <c r="AY511" s="236" t="s">
        <v>202</v>
      </c>
    </row>
    <row r="512" s="2" customFormat="1" ht="16.5" customHeight="1">
      <c r="A512" s="40"/>
      <c r="B512" s="41"/>
      <c r="C512" s="205" t="s">
        <v>648</v>
      </c>
      <c r="D512" s="205" t="s">
        <v>204</v>
      </c>
      <c r="E512" s="206" t="s">
        <v>649</v>
      </c>
      <c r="F512" s="207" t="s">
        <v>650</v>
      </c>
      <c r="G512" s="208" t="s">
        <v>91</v>
      </c>
      <c r="H512" s="209">
        <v>16.699999999999999</v>
      </c>
      <c r="I512" s="210"/>
      <c r="J512" s="211">
        <f>ROUND(I512*H512,2)</f>
        <v>0</v>
      </c>
      <c r="K512" s="212"/>
      <c r="L512" s="46"/>
      <c r="M512" s="213" t="s">
        <v>19</v>
      </c>
      <c r="N512" s="214" t="s">
        <v>44</v>
      </c>
      <c r="O512" s="86"/>
      <c r="P512" s="215">
        <f>O512*H512</f>
        <v>0</v>
      </c>
      <c r="Q512" s="215">
        <v>3.0000000000000001E-05</v>
      </c>
      <c r="R512" s="215">
        <f>Q512*H512</f>
        <v>0.00050100000000000003</v>
      </c>
      <c r="S512" s="215">
        <v>0</v>
      </c>
      <c r="T512" s="21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7" t="s">
        <v>465</v>
      </c>
      <c r="AT512" s="217" t="s">
        <v>204</v>
      </c>
      <c r="AU512" s="217" t="s">
        <v>83</v>
      </c>
      <c r="AY512" s="19" t="s">
        <v>202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9" t="s">
        <v>81</v>
      </c>
      <c r="BK512" s="218">
        <f>ROUND(I512*H512,2)</f>
        <v>0</v>
      </c>
      <c r="BL512" s="19" t="s">
        <v>465</v>
      </c>
      <c r="BM512" s="217" t="s">
        <v>651</v>
      </c>
    </row>
    <row r="513" s="2" customFormat="1">
      <c r="A513" s="40"/>
      <c r="B513" s="41"/>
      <c r="C513" s="42"/>
      <c r="D513" s="219" t="s">
        <v>209</v>
      </c>
      <c r="E513" s="42"/>
      <c r="F513" s="220" t="s">
        <v>652</v>
      </c>
      <c r="G513" s="42"/>
      <c r="H513" s="42"/>
      <c r="I513" s="221"/>
      <c r="J513" s="42"/>
      <c r="K513" s="42"/>
      <c r="L513" s="46"/>
      <c r="M513" s="222"/>
      <c r="N513" s="223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209</v>
      </c>
      <c r="AU513" s="19" t="s">
        <v>83</v>
      </c>
    </row>
    <row r="514" s="2" customFormat="1">
      <c r="A514" s="40"/>
      <c r="B514" s="41"/>
      <c r="C514" s="42"/>
      <c r="D514" s="224" t="s">
        <v>211</v>
      </c>
      <c r="E514" s="42"/>
      <c r="F514" s="225" t="s">
        <v>653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211</v>
      </c>
      <c r="AU514" s="19" t="s">
        <v>83</v>
      </c>
    </row>
    <row r="515" s="13" customFormat="1">
      <c r="A515" s="13"/>
      <c r="B515" s="226"/>
      <c r="C515" s="227"/>
      <c r="D515" s="219" t="s">
        <v>213</v>
      </c>
      <c r="E515" s="228" t="s">
        <v>19</v>
      </c>
      <c r="F515" s="229" t="s">
        <v>626</v>
      </c>
      <c r="G515" s="227"/>
      <c r="H515" s="230">
        <v>3.25</v>
      </c>
      <c r="I515" s="231"/>
      <c r="J515" s="227"/>
      <c r="K515" s="227"/>
      <c r="L515" s="232"/>
      <c r="M515" s="233"/>
      <c r="N515" s="234"/>
      <c r="O515" s="234"/>
      <c r="P515" s="234"/>
      <c r="Q515" s="234"/>
      <c r="R515" s="234"/>
      <c r="S515" s="234"/>
      <c r="T515" s="23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6" t="s">
        <v>213</v>
      </c>
      <c r="AU515" s="236" t="s">
        <v>83</v>
      </c>
      <c r="AV515" s="13" t="s">
        <v>83</v>
      </c>
      <c r="AW515" s="13" t="s">
        <v>35</v>
      </c>
      <c r="AX515" s="13" t="s">
        <v>73</v>
      </c>
      <c r="AY515" s="236" t="s">
        <v>202</v>
      </c>
    </row>
    <row r="516" s="13" customFormat="1">
      <c r="A516" s="13"/>
      <c r="B516" s="226"/>
      <c r="C516" s="227"/>
      <c r="D516" s="219" t="s">
        <v>213</v>
      </c>
      <c r="E516" s="228" t="s">
        <v>19</v>
      </c>
      <c r="F516" s="229" t="s">
        <v>627</v>
      </c>
      <c r="G516" s="227"/>
      <c r="H516" s="230">
        <v>4</v>
      </c>
      <c r="I516" s="231"/>
      <c r="J516" s="227"/>
      <c r="K516" s="227"/>
      <c r="L516" s="232"/>
      <c r="M516" s="233"/>
      <c r="N516" s="234"/>
      <c r="O516" s="234"/>
      <c r="P516" s="234"/>
      <c r="Q516" s="234"/>
      <c r="R516" s="234"/>
      <c r="S516" s="234"/>
      <c r="T516" s="23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6" t="s">
        <v>213</v>
      </c>
      <c r="AU516" s="236" t="s">
        <v>83</v>
      </c>
      <c r="AV516" s="13" t="s">
        <v>83</v>
      </c>
      <c r="AW516" s="13" t="s">
        <v>35</v>
      </c>
      <c r="AX516" s="13" t="s">
        <v>73</v>
      </c>
      <c r="AY516" s="236" t="s">
        <v>202</v>
      </c>
    </row>
    <row r="517" s="13" customFormat="1">
      <c r="A517" s="13"/>
      <c r="B517" s="226"/>
      <c r="C517" s="227"/>
      <c r="D517" s="219" t="s">
        <v>213</v>
      </c>
      <c r="E517" s="228" t="s">
        <v>19</v>
      </c>
      <c r="F517" s="229" t="s">
        <v>628</v>
      </c>
      <c r="G517" s="227"/>
      <c r="H517" s="230">
        <v>2.2000000000000002</v>
      </c>
      <c r="I517" s="231"/>
      <c r="J517" s="227"/>
      <c r="K517" s="227"/>
      <c r="L517" s="232"/>
      <c r="M517" s="233"/>
      <c r="N517" s="234"/>
      <c r="O517" s="234"/>
      <c r="P517" s="234"/>
      <c r="Q517" s="234"/>
      <c r="R517" s="234"/>
      <c r="S517" s="234"/>
      <c r="T517" s="23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6" t="s">
        <v>213</v>
      </c>
      <c r="AU517" s="236" t="s">
        <v>83</v>
      </c>
      <c r="AV517" s="13" t="s">
        <v>83</v>
      </c>
      <c r="AW517" s="13" t="s">
        <v>35</v>
      </c>
      <c r="AX517" s="13" t="s">
        <v>73</v>
      </c>
      <c r="AY517" s="236" t="s">
        <v>202</v>
      </c>
    </row>
    <row r="518" s="13" customFormat="1">
      <c r="A518" s="13"/>
      <c r="B518" s="226"/>
      <c r="C518" s="227"/>
      <c r="D518" s="219" t="s">
        <v>213</v>
      </c>
      <c r="E518" s="228" t="s">
        <v>19</v>
      </c>
      <c r="F518" s="229" t="s">
        <v>629</v>
      </c>
      <c r="G518" s="227"/>
      <c r="H518" s="230">
        <v>3.25</v>
      </c>
      <c r="I518" s="231"/>
      <c r="J518" s="227"/>
      <c r="K518" s="227"/>
      <c r="L518" s="232"/>
      <c r="M518" s="233"/>
      <c r="N518" s="234"/>
      <c r="O518" s="234"/>
      <c r="P518" s="234"/>
      <c r="Q518" s="234"/>
      <c r="R518" s="234"/>
      <c r="S518" s="234"/>
      <c r="T518" s="23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6" t="s">
        <v>213</v>
      </c>
      <c r="AU518" s="236" t="s">
        <v>83</v>
      </c>
      <c r="AV518" s="13" t="s">
        <v>83</v>
      </c>
      <c r="AW518" s="13" t="s">
        <v>35</v>
      </c>
      <c r="AX518" s="13" t="s">
        <v>73</v>
      </c>
      <c r="AY518" s="236" t="s">
        <v>202</v>
      </c>
    </row>
    <row r="519" s="13" customFormat="1">
      <c r="A519" s="13"/>
      <c r="B519" s="226"/>
      <c r="C519" s="227"/>
      <c r="D519" s="219" t="s">
        <v>213</v>
      </c>
      <c r="E519" s="228" t="s">
        <v>19</v>
      </c>
      <c r="F519" s="229" t="s">
        <v>630</v>
      </c>
      <c r="G519" s="227"/>
      <c r="H519" s="230">
        <v>4</v>
      </c>
      <c r="I519" s="231"/>
      <c r="J519" s="227"/>
      <c r="K519" s="227"/>
      <c r="L519" s="232"/>
      <c r="M519" s="233"/>
      <c r="N519" s="234"/>
      <c r="O519" s="234"/>
      <c r="P519" s="234"/>
      <c r="Q519" s="234"/>
      <c r="R519" s="234"/>
      <c r="S519" s="234"/>
      <c r="T519" s="23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6" t="s">
        <v>213</v>
      </c>
      <c r="AU519" s="236" t="s">
        <v>83</v>
      </c>
      <c r="AV519" s="13" t="s">
        <v>83</v>
      </c>
      <c r="AW519" s="13" t="s">
        <v>35</v>
      </c>
      <c r="AX519" s="13" t="s">
        <v>73</v>
      </c>
      <c r="AY519" s="236" t="s">
        <v>202</v>
      </c>
    </row>
    <row r="520" s="15" customFormat="1">
      <c r="A520" s="15"/>
      <c r="B520" s="248"/>
      <c r="C520" s="249"/>
      <c r="D520" s="219" t="s">
        <v>213</v>
      </c>
      <c r="E520" s="250" t="s">
        <v>19</v>
      </c>
      <c r="F520" s="251" t="s">
        <v>224</v>
      </c>
      <c r="G520" s="249"/>
      <c r="H520" s="252">
        <v>16.699999999999999</v>
      </c>
      <c r="I520" s="253"/>
      <c r="J520" s="249"/>
      <c r="K520" s="249"/>
      <c r="L520" s="254"/>
      <c r="M520" s="255"/>
      <c r="N520" s="256"/>
      <c r="O520" s="256"/>
      <c r="P520" s="256"/>
      <c r="Q520" s="256"/>
      <c r="R520" s="256"/>
      <c r="S520" s="256"/>
      <c r="T520" s="257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58" t="s">
        <v>213</v>
      </c>
      <c r="AU520" s="258" t="s">
        <v>83</v>
      </c>
      <c r="AV520" s="15" t="s">
        <v>207</v>
      </c>
      <c r="AW520" s="15" t="s">
        <v>35</v>
      </c>
      <c r="AX520" s="15" t="s">
        <v>81</v>
      </c>
      <c r="AY520" s="258" t="s">
        <v>202</v>
      </c>
    </row>
    <row r="521" s="2" customFormat="1" ht="16.5" customHeight="1">
      <c r="A521" s="40"/>
      <c r="B521" s="41"/>
      <c r="C521" s="205" t="s">
        <v>654</v>
      </c>
      <c r="D521" s="205" t="s">
        <v>204</v>
      </c>
      <c r="E521" s="206" t="s">
        <v>655</v>
      </c>
      <c r="F521" s="207" t="s">
        <v>656</v>
      </c>
      <c r="G521" s="208" t="s">
        <v>86</v>
      </c>
      <c r="H521" s="209">
        <v>5.0099999999999998</v>
      </c>
      <c r="I521" s="210"/>
      <c r="J521" s="211">
        <f>ROUND(I521*H521,2)</f>
        <v>0</v>
      </c>
      <c r="K521" s="212"/>
      <c r="L521" s="46"/>
      <c r="M521" s="213" t="s">
        <v>19</v>
      </c>
      <c r="N521" s="214" t="s">
        <v>44</v>
      </c>
      <c r="O521" s="86"/>
      <c r="P521" s="215">
        <f>O521*H521</f>
        <v>0</v>
      </c>
      <c r="Q521" s="215">
        <v>5.0000000000000002E-05</v>
      </c>
      <c r="R521" s="215">
        <f>Q521*H521</f>
        <v>0.00025050000000000002</v>
      </c>
      <c r="S521" s="215">
        <v>0</v>
      </c>
      <c r="T521" s="21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465</v>
      </c>
      <c r="AT521" s="217" t="s">
        <v>204</v>
      </c>
      <c r="AU521" s="217" t="s">
        <v>83</v>
      </c>
      <c r="AY521" s="19" t="s">
        <v>202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81</v>
      </c>
      <c r="BK521" s="218">
        <f>ROUND(I521*H521,2)</f>
        <v>0</v>
      </c>
      <c r="BL521" s="19" t="s">
        <v>465</v>
      </c>
      <c r="BM521" s="217" t="s">
        <v>657</v>
      </c>
    </row>
    <row r="522" s="2" customFormat="1">
      <c r="A522" s="40"/>
      <c r="B522" s="41"/>
      <c r="C522" s="42"/>
      <c r="D522" s="219" t="s">
        <v>209</v>
      </c>
      <c r="E522" s="42"/>
      <c r="F522" s="220" t="s">
        <v>658</v>
      </c>
      <c r="G522" s="42"/>
      <c r="H522" s="42"/>
      <c r="I522" s="221"/>
      <c r="J522" s="42"/>
      <c r="K522" s="42"/>
      <c r="L522" s="46"/>
      <c r="M522" s="222"/>
      <c r="N522" s="223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209</v>
      </c>
      <c r="AU522" s="19" t="s">
        <v>83</v>
      </c>
    </row>
    <row r="523" s="2" customFormat="1">
      <c r="A523" s="40"/>
      <c r="B523" s="41"/>
      <c r="C523" s="42"/>
      <c r="D523" s="224" t="s">
        <v>211</v>
      </c>
      <c r="E523" s="42"/>
      <c r="F523" s="225" t="s">
        <v>659</v>
      </c>
      <c r="G523" s="42"/>
      <c r="H523" s="42"/>
      <c r="I523" s="221"/>
      <c r="J523" s="42"/>
      <c r="K523" s="42"/>
      <c r="L523" s="46"/>
      <c r="M523" s="222"/>
      <c r="N523" s="223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211</v>
      </c>
      <c r="AU523" s="19" t="s">
        <v>83</v>
      </c>
    </row>
    <row r="524" s="13" customFormat="1">
      <c r="A524" s="13"/>
      <c r="B524" s="226"/>
      <c r="C524" s="227"/>
      <c r="D524" s="219" t="s">
        <v>213</v>
      </c>
      <c r="E524" s="228" t="s">
        <v>19</v>
      </c>
      <c r="F524" s="229" t="s">
        <v>626</v>
      </c>
      <c r="G524" s="227"/>
      <c r="H524" s="230">
        <v>3.25</v>
      </c>
      <c r="I524" s="231"/>
      <c r="J524" s="227"/>
      <c r="K524" s="227"/>
      <c r="L524" s="232"/>
      <c r="M524" s="233"/>
      <c r="N524" s="234"/>
      <c r="O524" s="234"/>
      <c r="P524" s="234"/>
      <c r="Q524" s="234"/>
      <c r="R524" s="234"/>
      <c r="S524" s="234"/>
      <c r="T524" s="23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6" t="s">
        <v>213</v>
      </c>
      <c r="AU524" s="236" t="s">
        <v>83</v>
      </c>
      <c r="AV524" s="13" t="s">
        <v>83</v>
      </c>
      <c r="AW524" s="13" t="s">
        <v>35</v>
      </c>
      <c r="AX524" s="13" t="s">
        <v>73</v>
      </c>
      <c r="AY524" s="236" t="s">
        <v>202</v>
      </c>
    </row>
    <row r="525" s="13" customFormat="1">
      <c r="A525" s="13"/>
      <c r="B525" s="226"/>
      <c r="C525" s="227"/>
      <c r="D525" s="219" t="s">
        <v>213</v>
      </c>
      <c r="E525" s="228" t="s">
        <v>19</v>
      </c>
      <c r="F525" s="229" t="s">
        <v>627</v>
      </c>
      <c r="G525" s="227"/>
      <c r="H525" s="230">
        <v>4</v>
      </c>
      <c r="I525" s="231"/>
      <c r="J525" s="227"/>
      <c r="K525" s="227"/>
      <c r="L525" s="232"/>
      <c r="M525" s="233"/>
      <c r="N525" s="234"/>
      <c r="O525" s="234"/>
      <c r="P525" s="234"/>
      <c r="Q525" s="234"/>
      <c r="R525" s="234"/>
      <c r="S525" s="234"/>
      <c r="T525" s="23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6" t="s">
        <v>213</v>
      </c>
      <c r="AU525" s="236" t="s">
        <v>83</v>
      </c>
      <c r="AV525" s="13" t="s">
        <v>83</v>
      </c>
      <c r="AW525" s="13" t="s">
        <v>35</v>
      </c>
      <c r="AX525" s="13" t="s">
        <v>73</v>
      </c>
      <c r="AY525" s="236" t="s">
        <v>202</v>
      </c>
    </row>
    <row r="526" s="13" customFormat="1">
      <c r="A526" s="13"/>
      <c r="B526" s="226"/>
      <c r="C526" s="227"/>
      <c r="D526" s="219" t="s">
        <v>213</v>
      </c>
      <c r="E526" s="228" t="s">
        <v>19</v>
      </c>
      <c r="F526" s="229" t="s">
        <v>628</v>
      </c>
      <c r="G526" s="227"/>
      <c r="H526" s="230">
        <v>2.2000000000000002</v>
      </c>
      <c r="I526" s="231"/>
      <c r="J526" s="227"/>
      <c r="K526" s="227"/>
      <c r="L526" s="232"/>
      <c r="M526" s="233"/>
      <c r="N526" s="234"/>
      <c r="O526" s="234"/>
      <c r="P526" s="234"/>
      <c r="Q526" s="234"/>
      <c r="R526" s="234"/>
      <c r="S526" s="234"/>
      <c r="T526" s="23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6" t="s">
        <v>213</v>
      </c>
      <c r="AU526" s="236" t="s">
        <v>83</v>
      </c>
      <c r="AV526" s="13" t="s">
        <v>83</v>
      </c>
      <c r="AW526" s="13" t="s">
        <v>35</v>
      </c>
      <c r="AX526" s="13" t="s">
        <v>73</v>
      </c>
      <c r="AY526" s="236" t="s">
        <v>202</v>
      </c>
    </row>
    <row r="527" s="13" customFormat="1">
      <c r="A527" s="13"/>
      <c r="B527" s="226"/>
      <c r="C527" s="227"/>
      <c r="D527" s="219" t="s">
        <v>213</v>
      </c>
      <c r="E527" s="228" t="s">
        <v>19</v>
      </c>
      <c r="F527" s="229" t="s">
        <v>629</v>
      </c>
      <c r="G527" s="227"/>
      <c r="H527" s="230">
        <v>3.25</v>
      </c>
      <c r="I527" s="231"/>
      <c r="J527" s="227"/>
      <c r="K527" s="227"/>
      <c r="L527" s="232"/>
      <c r="M527" s="233"/>
      <c r="N527" s="234"/>
      <c r="O527" s="234"/>
      <c r="P527" s="234"/>
      <c r="Q527" s="234"/>
      <c r="R527" s="234"/>
      <c r="S527" s="234"/>
      <c r="T527" s="23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6" t="s">
        <v>213</v>
      </c>
      <c r="AU527" s="236" t="s">
        <v>83</v>
      </c>
      <c r="AV527" s="13" t="s">
        <v>83</v>
      </c>
      <c r="AW527" s="13" t="s">
        <v>35</v>
      </c>
      <c r="AX527" s="13" t="s">
        <v>73</v>
      </c>
      <c r="AY527" s="236" t="s">
        <v>202</v>
      </c>
    </row>
    <row r="528" s="13" customFormat="1">
      <c r="A528" s="13"/>
      <c r="B528" s="226"/>
      <c r="C528" s="227"/>
      <c r="D528" s="219" t="s">
        <v>213</v>
      </c>
      <c r="E528" s="228" t="s">
        <v>19</v>
      </c>
      <c r="F528" s="229" t="s">
        <v>630</v>
      </c>
      <c r="G528" s="227"/>
      <c r="H528" s="230">
        <v>4</v>
      </c>
      <c r="I528" s="231"/>
      <c r="J528" s="227"/>
      <c r="K528" s="227"/>
      <c r="L528" s="232"/>
      <c r="M528" s="233"/>
      <c r="N528" s="234"/>
      <c r="O528" s="234"/>
      <c r="P528" s="234"/>
      <c r="Q528" s="234"/>
      <c r="R528" s="234"/>
      <c r="S528" s="234"/>
      <c r="T528" s="23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6" t="s">
        <v>213</v>
      </c>
      <c r="AU528" s="236" t="s">
        <v>83</v>
      </c>
      <c r="AV528" s="13" t="s">
        <v>83</v>
      </c>
      <c r="AW528" s="13" t="s">
        <v>35</v>
      </c>
      <c r="AX528" s="13" t="s">
        <v>73</v>
      </c>
      <c r="AY528" s="236" t="s">
        <v>202</v>
      </c>
    </row>
    <row r="529" s="15" customFormat="1">
      <c r="A529" s="15"/>
      <c r="B529" s="248"/>
      <c r="C529" s="249"/>
      <c r="D529" s="219" t="s">
        <v>213</v>
      </c>
      <c r="E529" s="250" t="s">
        <v>19</v>
      </c>
      <c r="F529" s="251" t="s">
        <v>224</v>
      </c>
      <c r="G529" s="249"/>
      <c r="H529" s="252">
        <v>16.699999999999999</v>
      </c>
      <c r="I529" s="253"/>
      <c r="J529" s="249"/>
      <c r="K529" s="249"/>
      <c r="L529" s="254"/>
      <c r="M529" s="255"/>
      <c r="N529" s="256"/>
      <c r="O529" s="256"/>
      <c r="P529" s="256"/>
      <c r="Q529" s="256"/>
      <c r="R529" s="256"/>
      <c r="S529" s="256"/>
      <c r="T529" s="257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8" t="s">
        <v>213</v>
      </c>
      <c r="AU529" s="258" t="s">
        <v>83</v>
      </c>
      <c r="AV529" s="15" t="s">
        <v>207</v>
      </c>
      <c r="AW529" s="15" t="s">
        <v>35</v>
      </c>
      <c r="AX529" s="15" t="s">
        <v>73</v>
      </c>
      <c r="AY529" s="258" t="s">
        <v>202</v>
      </c>
    </row>
    <row r="530" s="13" customFormat="1">
      <c r="A530" s="13"/>
      <c r="B530" s="226"/>
      <c r="C530" s="227"/>
      <c r="D530" s="219" t="s">
        <v>213</v>
      </c>
      <c r="E530" s="228" t="s">
        <v>19</v>
      </c>
      <c r="F530" s="229" t="s">
        <v>631</v>
      </c>
      <c r="G530" s="227"/>
      <c r="H530" s="230">
        <v>5.0099999999999998</v>
      </c>
      <c r="I530" s="231"/>
      <c r="J530" s="227"/>
      <c r="K530" s="227"/>
      <c r="L530" s="232"/>
      <c r="M530" s="233"/>
      <c r="N530" s="234"/>
      <c r="O530" s="234"/>
      <c r="P530" s="234"/>
      <c r="Q530" s="234"/>
      <c r="R530" s="234"/>
      <c r="S530" s="234"/>
      <c r="T530" s="23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6" t="s">
        <v>213</v>
      </c>
      <c r="AU530" s="236" t="s">
        <v>83</v>
      </c>
      <c r="AV530" s="13" t="s">
        <v>83</v>
      </c>
      <c r="AW530" s="13" t="s">
        <v>35</v>
      </c>
      <c r="AX530" s="13" t="s">
        <v>73</v>
      </c>
      <c r="AY530" s="236" t="s">
        <v>202</v>
      </c>
    </row>
    <row r="531" s="14" customFormat="1">
      <c r="A531" s="14"/>
      <c r="B531" s="237"/>
      <c r="C531" s="238"/>
      <c r="D531" s="219" t="s">
        <v>213</v>
      </c>
      <c r="E531" s="239" t="s">
        <v>19</v>
      </c>
      <c r="F531" s="240" t="s">
        <v>216</v>
      </c>
      <c r="G531" s="238"/>
      <c r="H531" s="241">
        <v>5.0099999999999998</v>
      </c>
      <c r="I531" s="242"/>
      <c r="J531" s="238"/>
      <c r="K531" s="238"/>
      <c r="L531" s="243"/>
      <c r="M531" s="244"/>
      <c r="N531" s="245"/>
      <c r="O531" s="245"/>
      <c r="P531" s="245"/>
      <c r="Q531" s="245"/>
      <c r="R531" s="245"/>
      <c r="S531" s="245"/>
      <c r="T531" s="24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7" t="s">
        <v>213</v>
      </c>
      <c r="AU531" s="247" t="s">
        <v>83</v>
      </c>
      <c r="AV531" s="14" t="s">
        <v>88</v>
      </c>
      <c r="AW531" s="14" t="s">
        <v>35</v>
      </c>
      <c r="AX531" s="14" t="s">
        <v>81</v>
      </c>
      <c r="AY531" s="247" t="s">
        <v>202</v>
      </c>
    </row>
    <row r="532" s="2" customFormat="1" ht="16.5" customHeight="1">
      <c r="A532" s="40"/>
      <c r="B532" s="41"/>
      <c r="C532" s="205" t="s">
        <v>660</v>
      </c>
      <c r="D532" s="205" t="s">
        <v>204</v>
      </c>
      <c r="E532" s="206" t="s">
        <v>661</v>
      </c>
      <c r="F532" s="207" t="s">
        <v>662</v>
      </c>
      <c r="G532" s="208" t="s">
        <v>403</v>
      </c>
      <c r="H532" s="209">
        <v>0.128</v>
      </c>
      <c r="I532" s="210"/>
      <c r="J532" s="211">
        <f>ROUND(I532*H532,2)</f>
        <v>0</v>
      </c>
      <c r="K532" s="212"/>
      <c r="L532" s="46"/>
      <c r="M532" s="213" t="s">
        <v>19</v>
      </c>
      <c r="N532" s="214" t="s">
        <v>44</v>
      </c>
      <c r="O532" s="86"/>
      <c r="P532" s="215">
        <f>O532*H532</f>
        <v>0</v>
      </c>
      <c r="Q532" s="215">
        <v>0</v>
      </c>
      <c r="R532" s="215">
        <f>Q532*H532</f>
        <v>0</v>
      </c>
      <c r="S532" s="215">
        <v>0</v>
      </c>
      <c r="T532" s="21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7" t="s">
        <v>465</v>
      </c>
      <c r="AT532" s="217" t="s">
        <v>204</v>
      </c>
      <c r="AU532" s="217" t="s">
        <v>83</v>
      </c>
      <c r="AY532" s="19" t="s">
        <v>202</v>
      </c>
      <c r="BE532" s="218">
        <f>IF(N532="základní",J532,0)</f>
        <v>0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9" t="s">
        <v>81</v>
      </c>
      <c r="BK532" s="218">
        <f>ROUND(I532*H532,2)</f>
        <v>0</v>
      </c>
      <c r="BL532" s="19" t="s">
        <v>465</v>
      </c>
      <c r="BM532" s="217" t="s">
        <v>663</v>
      </c>
    </row>
    <row r="533" s="2" customFormat="1">
      <c r="A533" s="40"/>
      <c r="B533" s="41"/>
      <c r="C533" s="42"/>
      <c r="D533" s="219" t="s">
        <v>209</v>
      </c>
      <c r="E533" s="42"/>
      <c r="F533" s="220" t="s">
        <v>664</v>
      </c>
      <c r="G533" s="42"/>
      <c r="H533" s="42"/>
      <c r="I533" s="221"/>
      <c r="J533" s="42"/>
      <c r="K533" s="42"/>
      <c r="L533" s="46"/>
      <c r="M533" s="222"/>
      <c r="N533" s="223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209</v>
      </c>
      <c r="AU533" s="19" t="s">
        <v>83</v>
      </c>
    </row>
    <row r="534" s="2" customFormat="1">
      <c r="A534" s="40"/>
      <c r="B534" s="41"/>
      <c r="C534" s="42"/>
      <c r="D534" s="224" t="s">
        <v>211</v>
      </c>
      <c r="E534" s="42"/>
      <c r="F534" s="225" t="s">
        <v>665</v>
      </c>
      <c r="G534" s="42"/>
      <c r="H534" s="42"/>
      <c r="I534" s="221"/>
      <c r="J534" s="42"/>
      <c r="K534" s="42"/>
      <c r="L534" s="46"/>
      <c r="M534" s="222"/>
      <c r="N534" s="223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211</v>
      </c>
      <c r="AU534" s="19" t="s">
        <v>83</v>
      </c>
    </row>
    <row r="535" s="12" customFormat="1" ht="25.92" customHeight="1">
      <c r="A535" s="12"/>
      <c r="B535" s="189"/>
      <c r="C535" s="190"/>
      <c r="D535" s="191" t="s">
        <v>72</v>
      </c>
      <c r="E535" s="192" t="s">
        <v>666</v>
      </c>
      <c r="F535" s="192" t="s">
        <v>667</v>
      </c>
      <c r="G535" s="190"/>
      <c r="H535" s="190"/>
      <c r="I535" s="193"/>
      <c r="J535" s="194">
        <f>BK535</f>
        <v>0</v>
      </c>
      <c r="K535" s="190"/>
      <c r="L535" s="195"/>
      <c r="M535" s="196"/>
      <c r="N535" s="197"/>
      <c r="O535" s="197"/>
      <c r="P535" s="198">
        <f>SUM(P536:P538)</f>
        <v>0</v>
      </c>
      <c r="Q535" s="197"/>
      <c r="R535" s="198">
        <f>SUM(R536:R538)</f>
        <v>0</v>
      </c>
      <c r="S535" s="197"/>
      <c r="T535" s="199">
        <f>SUM(T536:T538)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00" t="s">
        <v>207</v>
      </c>
      <c r="AT535" s="201" t="s">
        <v>72</v>
      </c>
      <c r="AU535" s="201" t="s">
        <v>73</v>
      </c>
      <c r="AY535" s="200" t="s">
        <v>202</v>
      </c>
      <c r="BK535" s="202">
        <f>SUM(BK536:BK538)</f>
        <v>0</v>
      </c>
    </row>
    <row r="536" s="2" customFormat="1" ht="16.5" customHeight="1">
      <c r="A536" s="40"/>
      <c r="B536" s="41"/>
      <c r="C536" s="205" t="s">
        <v>668</v>
      </c>
      <c r="D536" s="205" t="s">
        <v>204</v>
      </c>
      <c r="E536" s="206" t="s">
        <v>669</v>
      </c>
      <c r="F536" s="207" t="s">
        <v>670</v>
      </c>
      <c r="G536" s="208" t="s">
        <v>671</v>
      </c>
      <c r="H536" s="209">
        <v>1</v>
      </c>
      <c r="I536" s="210"/>
      <c r="J536" s="211">
        <f>ROUND(I536*H536,2)</f>
        <v>0</v>
      </c>
      <c r="K536" s="212"/>
      <c r="L536" s="46"/>
      <c r="M536" s="213" t="s">
        <v>19</v>
      </c>
      <c r="N536" s="214" t="s">
        <v>44</v>
      </c>
      <c r="O536" s="86"/>
      <c r="P536" s="215">
        <f>O536*H536</f>
        <v>0</v>
      </c>
      <c r="Q536" s="215">
        <v>0</v>
      </c>
      <c r="R536" s="215">
        <f>Q536*H536</f>
        <v>0</v>
      </c>
      <c r="S536" s="215">
        <v>0</v>
      </c>
      <c r="T536" s="21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7" t="s">
        <v>672</v>
      </c>
      <c r="AT536" s="217" t="s">
        <v>204</v>
      </c>
      <c r="AU536" s="217" t="s">
        <v>81</v>
      </c>
      <c r="AY536" s="19" t="s">
        <v>202</v>
      </c>
      <c r="BE536" s="218">
        <f>IF(N536="základní",J536,0)</f>
        <v>0</v>
      </c>
      <c r="BF536" s="218">
        <f>IF(N536="snížená",J536,0)</f>
        <v>0</v>
      </c>
      <c r="BG536" s="218">
        <f>IF(N536="zákl. přenesená",J536,0)</f>
        <v>0</v>
      </c>
      <c r="BH536" s="218">
        <f>IF(N536="sníž. přenesená",J536,0)</f>
        <v>0</v>
      </c>
      <c r="BI536" s="218">
        <f>IF(N536="nulová",J536,0)</f>
        <v>0</v>
      </c>
      <c r="BJ536" s="19" t="s">
        <v>81</v>
      </c>
      <c r="BK536" s="218">
        <f>ROUND(I536*H536,2)</f>
        <v>0</v>
      </c>
      <c r="BL536" s="19" t="s">
        <v>672</v>
      </c>
      <c r="BM536" s="217" t="s">
        <v>673</v>
      </c>
    </row>
    <row r="537" s="2" customFormat="1">
      <c r="A537" s="40"/>
      <c r="B537" s="41"/>
      <c r="C537" s="42"/>
      <c r="D537" s="219" t="s">
        <v>209</v>
      </c>
      <c r="E537" s="42"/>
      <c r="F537" s="220" t="s">
        <v>674</v>
      </c>
      <c r="G537" s="42"/>
      <c r="H537" s="42"/>
      <c r="I537" s="221"/>
      <c r="J537" s="42"/>
      <c r="K537" s="42"/>
      <c r="L537" s="46"/>
      <c r="M537" s="222"/>
      <c r="N537" s="223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209</v>
      </c>
      <c r="AU537" s="19" t="s">
        <v>81</v>
      </c>
    </row>
    <row r="538" s="2" customFormat="1">
      <c r="A538" s="40"/>
      <c r="B538" s="41"/>
      <c r="C538" s="42"/>
      <c r="D538" s="224" t="s">
        <v>211</v>
      </c>
      <c r="E538" s="42"/>
      <c r="F538" s="225" t="s">
        <v>675</v>
      </c>
      <c r="G538" s="42"/>
      <c r="H538" s="42"/>
      <c r="I538" s="221"/>
      <c r="J538" s="42"/>
      <c r="K538" s="42"/>
      <c r="L538" s="46"/>
      <c r="M538" s="222"/>
      <c r="N538" s="22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211</v>
      </c>
      <c r="AU538" s="19" t="s">
        <v>81</v>
      </c>
    </row>
    <row r="539" s="12" customFormat="1" ht="25.92" customHeight="1">
      <c r="A539" s="12"/>
      <c r="B539" s="189"/>
      <c r="C539" s="190"/>
      <c r="D539" s="191" t="s">
        <v>72</v>
      </c>
      <c r="E539" s="192" t="s">
        <v>676</v>
      </c>
      <c r="F539" s="192" t="s">
        <v>677</v>
      </c>
      <c r="G539" s="190"/>
      <c r="H539" s="190"/>
      <c r="I539" s="193"/>
      <c r="J539" s="194">
        <f>BK539</f>
        <v>0</v>
      </c>
      <c r="K539" s="190"/>
      <c r="L539" s="195"/>
      <c r="M539" s="196"/>
      <c r="N539" s="197"/>
      <c r="O539" s="197"/>
      <c r="P539" s="198">
        <f>P540+P544+P554+P558</f>
        <v>0</v>
      </c>
      <c r="Q539" s="197"/>
      <c r="R539" s="198">
        <f>R540+R544+R554+R558</f>
        <v>0</v>
      </c>
      <c r="S539" s="197"/>
      <c r="T539" s="199">
        <f>T540+T544+T554+T558</f>
        <v>0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200" t="s">
        <v>258</v>
      </c>
      <c r="AT539" s="201" t="s">
        <v>72</v>
      </c>
      <c r="AU539" s="201" t="s">
        <v>73</v>
      </c>
      <c r="AY539" s="200" t="s">
        <v>202</v>
      </c>
      <c r="BK539" s="202">
        <f>BK540+BK544+BK554+BK558</f>
        <v>0</v>
      </c>
    </row>
    <row r="540" s="12" customFormat="1" ht="22.8" customHeight="1">
      <c r="A540" s="12"/>
      <c r="B540" s="189"/>
      <c r="C540" s="190"/>
      <c r="D540" s="191" t="s">
        <v>72</v>
      </c>
      <c r="E540" s="203" t="s">
        <v>678</v>
      </c>
      <c r="F540" s="203" t="s">
        <v>679</v>
      </c>
      <c r="G540" s="190"/>
      <c r="H540" s="190"/>
      <c r="I540" s="193"/>
      <c r="J540" s="204">
        <f>BK540</f>
        <v>0</v>
      </c>
      <c r="K540" s="190"/>
      <c r="L540" s="195"/>
      <c r="M540" s="196"/>
      <c r="N540" s="197"/>
      <c r="O540" s="197"/>
      <c r="P540" s="198">
        <f>SUM(P541:P543)</f>
        <v>0</v>
      </c>
      <c r="Q540" s="197"/>
      <c r="R540" s="198">
        <f>SUM(R541:R543)</f>
        <v>0</v>
      </c>
      <c r="S540" s="197"/>
      <c r="T540" s="199">
        <f>SUM(T541:T543)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00" t="s">
        <v>258</v>
      </c>
      <c r="AT540" s="201" t="s">
        <v>72</v>
      </c>
      <c r="AU540" s="201" t="s">
        <v>81</v>
      </c>
      <c r="AY540" s="200" t="s">
        <v>202</v>
      </c>
      <c r="BK540" s="202">
        <f>SUM(BK541:BK543)</f>
        <v>0</v>
      </c>
    </row>
    <row r="541" s="2" customFormat="1" ht="16.5" customHeight="1">
      <c r="A541" s="40"/>
      <c r="B541" s="41"/>
      <c r="C541" s="205" t="s">
        <v>680</v>
      </c>
      <c r="D541" s="205" t="s">
        <v>204</v>
      </c>
      <c r="E541" s="206" t="s">
        <v>681</v>
      </c>
      <c r="F541" s="207" t="s">
        <v>682</v>
      </c>
      <c r="G541" s="208" t="s">
        <v>671</v>
      </c>
      <c r="H541" s="209">
        <v>1</v>
      </c>
      <c r="I541" s="210"/>
      <c r="J541" s="211">
        <f>ROUND(I541*H541,2)</f>
        <v>0</v>
      </c>
      <c r="K541" s="212"/>
      <c r="L541" s="46"/>
      <c r="M541" s="213" t="s">
        <v>19</v>
      </c>
      <c r="N541" s="214" t="s">
        <v>44</v>
      </c>
      <c r="O541" s="86"/>
      <c r="P541" s="215">
        <f>O541*H541</f>
        <v>0</v>
      </c>
      <c r="Q541" s="215">
        <v>0</v>
      </c>
      <c r="R541" s="215">
        <f>Q541*H541</f>
        <v>0</v>
      </c>
      <c r="S541" s="215">
        <v>0</v>
      </c>
      <c r="T541" s="21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672</v>
      </c>
      <c r="AT541" s="217" t="s">
        <v>204</v>
      </c>
      <c r="AU541" s="217" t="s">
        <v>83</v>
      </c>
      <c r="AY541" s="19" t="s">
        <v>202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9" t="s">
        <v>81</v>
      </c>
      <c r="BK541" s="218">
        <f>ROUND(I541*H541,2)</f>
        <v>0</v>
      </c>
      <c r="BL541" s="19" t="s">
        <v>672</v>
      </c>
      <c r="BM541" s="217" t="s">
        <v>683</v>
      </c>
    </row>
    <row r="542" s="2" customFormat="1">
      <c r="A542" s="40"/>
      <c r="B542" s="41"/>
      <c r="C542" s="42"/>
      <c r="D542" s="219" t="s">
        <v>209</v>
      </c>
      <c r="E542" s="42"/>
      <c r="F542" s="220" t="s">
        <v>682</v>
      </c>
      <c r="G542" s="42"/>
      <c r="H542" s="42"/>
      <c r="I542" s="221"/>
      <c r="J542" s="42"/>
      <c r="K542" s="42"/>
      <c r="L542" s="46"/>
      <c r="M542" s="222"/>
      <c r="N542" s="223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209</v>
      </c>
      <c r="AU542" s="19" t="s">
        <v>83</v>
      </c>
    </row>
    <row r="543" s="2" customFormat="1">
      <c r="A543" s="40"/>
      <c r="B543" s="41"/>
      <c r="C543" s="42"/>
      <c r="D543" s="224" t="s">
        <v>211</v>
      </c>
      <c r="E543" s="42"/>
      <c r="F543" s="225" t="s">
        <v>684</v>
      </c>
      <c r="G543" s="42"/>
      <c r="H543" s="42"/>
      <c r="I543" s="221"/>
      <c r="J543" s="42"/>
      <c r="K543" s="42"/>
      <c r="L543" s="46"/>
      <c r="M543" s="222"/>
      <c r="N543" s="223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211</v>
      </c>
      <c r="AU543" s="19" t="s">
        <v>83</v>
      </c>
    </row>
    <row r="544" s="12" customFormat="1" ht="22.8" customHeight="1">
      <c r="A544" s="12"/>
      <c r="B544" s="189"/>
      <c r="C544" s="190"/>
      <c r="D544" s="191" t="s">
        <v>72</v>
      </c>
      <c r="E544" s="203" t="s">
        <v>685</v>
      </c>
      <c r="F544" s="203" t="s">
        <v>686</v>
      </c>
      <c r="G544" s="190"/>
      <c r="H544" s="190"/>
      <c r="I544" s="193"/>
      <c r="J544" s="204">
        <f>BK544</f>
        <v>0</v>
      </c>
      <c r="K544" s="190"/>
      <c r="L544" s="195"/>
      <c r="M544" s="196"/>
      <c r="N544" s="197"/>
      <c r="O544" s="197"/>
      <c r="P544" s="198">
        <f>SUM(P545:P553)</f>
        <v>0</v>
      </c>
      <c r="Q544" s="197"/>
      <c r="R544" s="198">
        <f>SUM(R545:R553)</f>
        <v>0</v>
      </c>
      <c r="S544" s="197"/>
      <c r="T544" s="199">
        <f>SUM(T545:T553)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00" t="s">
        <v>258</v>
      </c>
      <c r="AT544" s="201" t="s">
        <v>72</v>
      </c>
      <c r="AU544" s="201" t="s">
        <v>81</v>
      </c>
      <c r="AY544" s="200" t="s">
        <v>202</v>
      </c>
      <c r="BK544" s="202">
        <f>SUM(BK545:BK553)</f>
        <v>0</v>
      </c>
    </row>
    <row r="545" s="2" customFormat="1" ht="16.5" customHeight="1">
      <c r="A545" s="40"/>
      <c r="B545" s="41"/>
      <c r="C545" s="205" t="s">
        <v>687</v>
      </c>
      <c r="D545" s="205" t="s">
        <v>204</v>
      </c>
      <c r="E545" s="206" t="s">
        <v>688</v>
      </c>
      <c r="F545" s="207" t="s">
        <v>686</v>
      </c>
      <c r="G545" s="208" t="s">
        <v>671</v>
      </c>
      <c r="H545" s="209">
        <v>1</v>
      </c>
      <c r="I545" s="210"/>
      <c r="J545" s="211">
        <f>ROUND(I545*H545,2)</f>
        <v>0</v>
      </c>
      <c r="K545" s="212"/>
      <c r="L545" s="46"/>
      <c r="M545" s="213" t="s">
        <v>19</v>
      </c>
      <c r="N545" s="214" t="s">
        <v>44</v>
      </c>
      <c r="O545" s="86"/>
      <c r="P545" s="215">
        <f>O545*H545</f>
        <v>0</v>
      </c>
      <c r="Q545" s="215">
        <v>0</v>
      </c>
      <c r="R545" s="215">
        <f>Q545*H545</f>
        <v>0</v>
      </c>
      <c r="S545" s="215">
        <v>0</v>
      </c>
      <c r="T545" s="21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7" t="s">
        <v>672</v>
      </c>
      <c r="AT545" s="217" t="s">
        <v>204</v>
      </c>
      <c r="AU545" s="217" t="s">
        <v>83</v>
      </c>
      <c r="AY545" s="19" t="s">
        <v>202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9" t="s">
        <v>81</v>
      </c>
      <c r="BK545" s="218">
        <f>ROUND(I545*H545,2)</f>
        <v>0</v>
      </c>
      <c r="BL545" s="19" t="s">
        <v>672</v>
      </c>
      <c r="BM545" s="217" t="s">
        <v>689</v>
      </c>
    </row>
    <row r="546" s="2" customFormat="1">
      <c r="A546" s="40"/>
      <c r="B546" s="41"/>
      <c r="C546" s="42"/>
      <c r="D546" s="219" t="s">
        <v>209</v>
      </c>
      <c r="E546" s="42"/>
      <c r="F546" s="220" t="s">
        <v>686</v>
      </c>
      <c r="G546" s="42"/>
      <c r="H546" s="42"/>
      <c r="I546" s="221"/>
      <c r="J546" s="42"/>
      <c r="K546" s="42"/>
      <c r="L546" s="46"/>
      <c r="M546" s="222"/>
      <c r="N546" s="223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209</v>
      </c>
      <c r="AU546" s="19" t="s">
        <v>83</v>
      </c>
    </row>
    <row r="547" s="2" customFormat="1">
      <c r="A547" s="40"/>
      <c r="B547" s="41"/>
      <c r="C547" s="42"/>
      <c r="D547" s="224" t="s">
        <v>211</v>
      </c>
      <c r="E547" s="42"/>
      <c r="F547" s="225" t="s">
        <v>690</v>
      </c>
      <c r="G547" s="42"/>
      <c r="H547" s="42"/>
      <c r="I547" s="221"/>
      <c r="J547" s="42"/>
      <c r="K547" s="42"/>
      <c r="L547" s="46"/>
      <c r="M547" s="222"/>
      <c r="N547" s="223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211</v>
      </c>
      <c r="AU547" s="19" t="s">
        <v>83</v>
      </c>
    </row>
    <row r="548" s="2" customFormat="1" ht="16.5" customHeight="1">
      <c r="A548" s="40"/>
      <c r="B548" s="41"/>
      <c r="C548" s="205" t="s">
        <v>691</v>
      </c>
      <c r="D548" s="205" t="s">
        <v>204</v>
      </c>
      <c r="E548" s="206" t="s">
        <v>692</v>
      </c>
      <c r="F548" s="207" t="s">
        <v>693</v>
      </c>
      <c r="G548" s="208" t="s">
        <v>671</v>
      </c>
      <c r="H548" s="209">
        <v>1</v>
      </c>
      <c r="I548" s="210"/>
      <c r="J548" s="211">
        <f>ROUND(I548*H548,2)</f>
        <v>0</v>
      </c>
      <c r="K548" s="212"/>
      <c r="L548" s="46"/>
      <c r="M548" s="213" t="s">
        <v>19</v>
      </c>
      <c r="N548" s="214" t="s">
        <v>44</v>
      </c>
      <c r="O548" s="86"/>
      <c r="P548" s="215">
        <f>O548*H548</f>
        <v>0</v>
      </c>
      <c r="Q548" s="215">
        <v>0</v>
      </c>
      <c r="R548" s="215">
        <f>Q548*H548</f>
        <v>0</v>
      </c>
      <c r="S548" s="215">
        <v>0</v>
      </c>
      <c r="T548" s="216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7" t="s">
        <v>672</v>
      </c>
      <c r="AT548" s="217" t="s">
        <v>204</v>
      </c>
      <c r="AU548" s="217" t="s">
        <v>83</v>
      </c>
      <c r="AY548" s="19" t="s">
        <v>202</v>
      </c>
      <c r="BE548" s="218">
        <f>IF(N548="základní",J548,0)</f>
        <v>0</v>
      </c>
      <c r="BF548" s="218">
        <f>IF(N548="snížená",J548,0)</f>
        <v>0</v>
      </c>
      <c r="BG548" s="218">
        <f>IF(N548="zákl. přenesená",J548,0)</f>
        <v>0</v>
      </c>
      <c r="BH548" s="218">
        <f>IF(N548="sníž. přenesená",J548,0)</f>
        <v>0</v>
      </c>
      <c r="BI548" s="218">
        <f>IF(N548="nulová",J548,0)</f>
        <v>0</v>
      </c>
      <c r="BJ548" s="19" t="s">
        <v>81</v>
      </c>
      <c r="BK548" s="218">
        <f>ROUND(I548*H548,2)</f>
        <v>0</v>
      </c>
      <c r="BL548" s="19" t="s">
        <v>672</v>
      </c>
      <c r="BM548" s="217" t="s">
        <v>694</v>
      </c>
    </row>
    <row r="549" s="2" customFormat="1">
      <c r="A549" s="40"/>
      <c r="B549" s="41"/>
      <c r="C549" s="42"/>
      <c r="D549" s="219" t="s">
        <v>209</v>
      </c>
      <c r="E549" s="42"/>
      <c r="F549" s="220" t="s">
        <v>693</v>
      </c>
      <c r="G549" s="42"/>
      <c r="H549" s="42"/>
      <c r="I549" s="221"/>
      <c r="J549" s="42"/>
      <c r="K549" s="42"/>
      <c r="L549" s="46"/>
      <c r="M549" s="222"/>
      <c r="N549" s="223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209</v>
      </c>
      <c r="AU549" s="19" t="s">
        <v>83</v>
      </c>
    </row>
    <row r="550" s="2" customFormat="1">
      <c r="A550" s="40"/>
      <c r="B550" s="41"/>
      <c r="C550" s="42"/>
      <c r="D550" s="224" t="s">
        <v>211</v>
      </c>
      <c r="E550" s="42"/>
      <c r="F550" s="225" t="s">
        <v>695</v>
      </c>
      <c r="G550" s="42"/>
      <c r="H550" s="42"/>
      <c r="I550" s="221"/>
      <c r="J550" s="42"/>
      <c r="K550" s="42"/>
      <c r="L550" s="46"/>
      <c r="M550" s="222"/>
      <c r="N550" s="223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211</v>
      </c>
      <c r="AU550" s="19" t="s">
        <v>83</v>
      </c>
    </row>
    <row r="551" s="2" customFormat="1" ht="16.5" customHeight="1">
      <c r="A551" s="40"/>
      <c r="B551" s="41"/>
      <c r="C551" s="205" t="s">
        <v>696</v>
      </c>
      <c r="D551" s="205" t="s">
        <v>204</v>
      </c>
      <c r="E551" s="206" t="s">
        <v>697</v>
      </c>
      <c r="F551" s="207" t="s">
        <v>698</v>
      </c>
      <c r="G551" s="208" t="s">
        <v>671</v>
      </c>
      <c r="H551" s="209">
        <v>1</v>
      </c>
      <c r="I551" s="210"/>
      <c r="J551" s="211">
        <f>ROUND(I551*H551,2)</f>
        <v>0</v>
      </c>
      <c r="K551" s="212"/>
      <c r="L551" s="46"/>
      <c r="M551" s="213" t="s">
        <v>19</v>
      </c>
      <c r="N551" s="214" t="s">
        <v>44</v>
      </c>
      <c r="O551" s="86"/>
      <c r="P551" s="215">
        <f>O551*H551</f>
        <v>0</v>
      </c>
      <c r="Q551" s="215">
        <v>0</v>
      </c>
      <c r="R551" s="215">
        <f>Q551*H551</f>
        <v>0</v>
      </c>
      <c r="S551" s="215">
        <v>0</v>
      </c>
      <c r="T551" s="216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7" t="s">
        <v>672</v>
      </c>
      <c r="AT551" s="217" t="s">
        <v>204</v>
      </c>
      <c r="AU551" s="217" t="s">
        <v>83</v>
      </c>
      <c r="AY551" s="19" t="s">
        <v>202</v>
      </c>
      <c r="BE551" s="218">
        <f>IF(N551="základní",J551,0)</f>
        <v>0</v>
      </c>
      <c r="BF551" s="218">
        <f>IF(N551="snížená",J551,0)</f>
        <v>0</v>
      </c>
      <c r="BG551" s="218">
        <f>IF(N551="zákl. přenesená",J551,0)</f>
        <v>0</v>
      </c>
      <c r="BH551" s="218">
        <f>IF(N551="sníž. přenesená",J551,0)</f>
        <v>0</v>
      </c>
      <c r="BI551" s="218">
        <f>IF(N551="nulová",J551,0)</f>
        <v>0</v>
      </c>
      <c r="BJ551" s="19" t="s">
        <v>81</v>
      </c>
      <c r="BK551" s="218">
        <f>ROUND(I551*H551,2)</f>
        <v>0</v>
      </c>
      <c r="BL551" s="19" t="s">
        <v>672</v>
      </c>
      <c r="BM551" s="217" t="s">
        <v>699</v>
      </c>
    </row>
    <row r="552" s="2" customFormat="1">
      <c r="A552" s="40"/>
      <c r="B552" s="41"/>
      <c r="C552" s="42"/>
      <c r="D552" s="219" t="s">
        <v>209</v>
      </c>
      <c r="E552" s="42"/>
      <c r="F552" s="220" t="s">
        <v>698</v>
      </c>
      <c r="G552" s="42"/>
      <c r="H552" s="42"/>
      <c r="I552" s="221"/>
      <c r="J552" s="42"/>
      <c r="K552" s="42"/>
      <c r="L552" s="46"/>
      <c r="M552" s="222"/>
      <c r="N552" s="223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209</v>
      </c>
      <c r="AU552" s="19" t="s">
        <v>83</v>
      </c>
    </row>
    <row r="553" s="2" customFormat="1">
      <c r="A553" s="40"/>
      <c r="B553" s="41"/>
      <c r="C553" s="42"/>
      <c r="D553" s="224" t="s">
        <v>211</v>
      </c>
      <c r="E553" s="42"/>
      <c r="F553" s="225" t="s">
        <v>700</v>
      </c>
      <c r="G553" s="42"/>
      <c r="H553" s="42"/>
      <c r="I553" s="221"/>
      <c r="J553" s="42"/>
      <c r="K553" s="42"/>
      <c r="L553" s="46"/>
      <c r="M553" s="222"/>
      <c r="N553" s="223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211</v>
      </c>
      <c r="AU553" s="19" t="s">
        <v>83</v>
      </c>
    </row>
    <row r="554" s="12" customFormat="1" ht="22.8" customHeight="1">
      <c r="A554" s="12"/>
      <c r="B554" s="189"/>
      <c r="C554" s="190"/>
      <c r="D554" s="191" t="s">
        <v>72</v>
      </c>
      <c r="E554" s="203" t="s">
        <v>701</v>
      </c>
      <c r="F554" s="203" t="s">
        <v>702</v>
      </c>
      <c r="G554" s="190"/>
      <c r="H554" s="190"/>
      <c r="I554" s="193"/>
      <c r="J554" s="204">
        <f>BK554</f>
        <v>0</v>
      </c>
      <c r="K554" s="190"/>
      <c r="L554" s="195"/>
      <c r="M554" s="196"/>
      <c r="N554" s="197"/>
      <c r="O554" s="197"/>
      <c r="P554" s="198">
        <f>SUM(P555:P557)</f>
        <v>0</v>
      </c>
      <c r="Q554" s="197"/>
      <c r="R554" s="198">
        <f>SUM(R555:R557)</f>
        <v>0</v>
      </c>
      <c r="S554" s="197"/>
      <c r="T554" s="199">
        <f>SUM(T555:T557)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00" t="s">
        <v>258</v>
      </c>
      <c r="AT554" s="201" t="s">
        <v>72</v>
      </c>
      <c r="AU554" s="201" t="s">
        <v>81</v>
      </c>
      <c r="AY554" s="200" t="s">
        <v>202</v>
      </c>
      <c r="BK554" s="202">
        <f>SUM(BK555:BK557)</f>
        <v>0</v>
      </c>
    </row>
    <row r="555" s="2" customFormat="1" ht="16.5" customHeight="1">
      <c r="A555" s="40"/>
      <c r="B555" s="41"/>
      <c r="C555" s="205" t="s">
        <v>703</v>
      </c>
      <c r="D555" s="205" t="s">
        <v>204</v>
      </c>
      <c r="E555" s="206" t="s">
        <v>704</v>
      </c>
      <c r="F555" s="207" t="s">
        <v>705</v>
      </c>
      <c r="G555" s="208" t="s">
        <v>671</v>
      </c>
      <c r="H555" s="209">
        <v>1</v>
      </c>
      <c r="I555" s="210"/>
      <c r="J555" s="211">
        <f>ROUND(I555*H555,2)</f>
        <v>0</v>
      </c>
      <c r="K555" s="212"/>
      <c r="L555" s="46"/>
      <c r="M555" s="213" t="s">
        <v>19</v>
      </c>
      <c r="N555" s="214" t="s">
        <v>44</v>
      </c>
      <c r="O555" s="86"/>
      <c r="P555" s="215">
        <f>O555*H555</f>
        <v>0</v>
      </c>
      <c r="Q555" s="215">
        <v>0</v>
      </c>
      <c r="R555" s="215">
        <f>Q555*H555</f>
        <v>0</v>
      </c>
      <c r="S555" s="215">
        <v>0</v>
      </c>
      <c r="T555" s="216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7" t="s">
        <v>672</v>
      </c>
      <c r="AT555" s="217" t="s">
        <v>204</v>
      </c>
      <c r="AU555" s="217" t="s">
        <v>83</v>
      </c>
      <c r="AY555" s="19" t="s">
        <v>202</v>
      </c>
      <c r="BE555" s="218">
        <f>IF(N555="základní",J555,0)</f>
        <v>0</v>
      </c>
      <c r="BF555" s="218">
        <f>IF(N555="snížená",J555,0)</f>
        <v>0</v>
      </c>
      <c r="BG555" s="218">
        <f>IF(N555="zákl. přenesená",J555,0)</f>
        <v>0</v>
      </c>
      <c r="BH555" s="218">
        <f>IF(N555="sníž. přenesená",J555,0)</f>
        <v>0</v>
      </c>
      <c r="BI555" s="218">
        <f>IF(N555="nulová",J555,0)</f>
        <v>0</v>
      </c>
      <c r="BJ555" s="19" t="s">
        <v>81</v>
      </c>
      <c r="BK555" s="218">
        <f>ROUND(I555*H555,2)</f>
        <v>0</v>
      </c>
      <c r="BL555" s="19" t="s">
        <v>672</v>
      </c>
      <c r="BM555" s="217" t="s">
        <v>706</v>
      </c>
    </row>
    <row r="556" s="2" customFormat="1">
      <c r="A556" s="40"/>
      <c r="B556" s="41"/>
      <c r="C556" s="42"/>
      <c r="D556" s="219" t="s">
        <v>209</v>
      </c>
      <c r="E556" s="42"/>
      <c r="F556" s="220" t="s">
        <v>705</v>
      </c>
      <c r="G556" s="42"/>
      <c r="H556" s="42"/>
      <c r="I556" s="221"/>
      <c r="J556" s="42"/>
      <c r="K556" s="42"/>
      <c r="L556" s="46"/>
      <c r="M556" s="222"/>
      <c r="N556" s="223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209</v>
      </c>
      <c r="AU556" s="19" t="s">
        <v>83</v>
      </c>
    </row>
    <row r="557" s="2" customFormat="1">
      <c r="A557" s="40"/>
      <c r="B557" s="41"/>
      <c r="C557" s="42"/>
      <c r="D557" s="224" t="s">
        <v>211</v>
      </c>
      <c r="E557" s="42"/>
      <c r="F557" s="225" t="s">
        <v>707</v>
      </c>
      <c r="G557" s="42"/>
      <c r="H557" s="42"/>
      <c r="I557" s="221"/>
      <c r="J557" s="42"/>
      <c r="K557" s="42"/>
      <c r="L557" s="46"/>
      <c r="M557" s="222"/>
      <c r="N557" s="223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211</v>
      </c>
      <c r="AU557" s="19" t="s">
        <v>83</v>
      </c>
    </row>
    <row r="558" s="12" customFormat="1" ht="22.8" customHeight="1">
      <c r="A558" s="12"/>
      <c r="B558" s="189"/>
      <c r="C558" s="190"/>
      <c r="D558" s="191" t="s">
        <v>72</v>
      </c>
      <c r="E558" s="203" t="s">
        <v>708</v>
      </c>
      <c r="F558" s="203" t="s">
        <v>709</v>
      </c>
      <c r="G558" s="190"/>
      <c r="H558" s="190"/>
      <c r="I558" s="193"/>
      <c r="J558" s="204">
        <f>BK558</f>
        <v>0</v>
      </c>
      <c r="K558" s="190"/>
      <c r="L558" s="195"/>
      <c r="M558" s="196"/>
      <c r="N558" s="197"/>
      <c r="O558" s="197"/>
      <c r="P558" s="198">
        <f>SUM(P559:P561)</f>
        <v>0</v>
      </c>
      <c r="Q558" s="197"/>
      <c r="R558" s="198">
        <f>SUM(R559:R561)</f>
        <v>0</v>
      </c>
      <c r="S558" s="197"/>
      <c r="T558" s="199">
        <f>SUM(T559:T561)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00" t="s">
        <v>258</v>
      </c>
      <c r="AT558" s="201" t="s">
        <v>72</v>
      </c>
      <c r="AU558" s="201" t="s">
        <v>81</v>
      </c>
      <c r="AY558" s="200" t="s">
        <v>202</v>
      </c>
      <c r="BK558" s="202">
        <f>SUM(BK559:BK561)</f>
        <v>0</v>
      </c>
    </row>
    <row r="559" s="2" customFormat="1" ht="16.5" customHeight="1">
      <c r="A559" s="40"/>
      <c r="B559" s="41"/>
      <c r="C559" s="205" t="s">
        <v>710</v>
      </c>
      <c r="D559" s="205" t="s">
        <v>204</v>
      </c>
      <c r="E559" s="206" t="s">
        <v>711</v>
      </c>
      <c r="F559" s="207" t="s">
        <v>712</v>
      </c>
      <c r="G559" s="208" t="s">
        <v>671</v>
      </c>
      <c r="H559" s="209">
        <v>1</v>
      </c>
      <c r="I559" s="210"/>
      <c r="J559" s="211">
        <f>ROUND(I559*H559,2)</f>
        <v>0</v>
      </c>
      <c r="K559" s="212"/>
      <c r="L559" s="46"/>
      <c r="M559" s="213" t="s">
        <v>19</v>
      </c>
      <c r="N559" s="214" t="s">
        <v>44</v>
      </c>
      <c r="O559" s="86"/>
      <c r="P559" s="215">
        <f>O559*H559</f>
        <v>0</v>
      </c>
      <c r="Q559" s="215">
        <v>0</v>
      </c>
      <c r="R559" s="215">
        <f>Q559*H559</f>
        <v>0</v>
      </c>
      <c r="S559" s="215">
        <v>0</v>
      </c>
      <c r="T559" s="21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7" t="s">
        <v>207</v>
      </c>
      <c r="AT559" s="217" t="s">
        <v>204</v>
      </c>
      <c r="AU559" s="217" t="s">
        <v>83</v>
      </c>
      <c r="AY559" s="19" t="s">
        <v>202</v>
      </c>
      <c r="BE559" s="218">
        <f>IF(N559="základní",J559,0)</f>
        <v>0</v>
      </c>
      <c r="BF559" s="218">
        <f>IF(N559="snížená",J559,0)</f>
        <v>0</v>
      </c>
      <c r="BG559" s="218">
        <f>IF(N559="zákl. přenesená",J559,0)</f>
        <v>0</v>
      </c>
      <c r="BH559" s="218">
        <f>IF(N559="sníž. přenesená",J559,0)</f>
        <v>0</v>
      </c>
      <c r="BI559" s="218">
        <f>IF(N559="nulová",J559,0)</f>
        <v>0</v>
      </c>
      <c r="BJ559" s="19" t="s">
        <v>81</v>
      </c>
      <c r="BK559" s="218">
        <f>ROUND(I559*H559,2)</f>
        <v>0</v>
      </c>
      <c r="BL559" s="19" t="s">
        <v>207</v>
      </c>
      <c r="BM559" s="217" t="s">
        <v>713</v>
      </c>
    </row>
    <row r="560" s="2" customFormat="1">
      <c r="A560" s="40"/>
      <c r="B560" s="41"/>
      <c r="C560" s="42"/>
      <c r="D560" s="219" t="s">
        <v>209</v>
      </c>
      <c r="E560" s="42"/>
      <c r="F560" s="220" t="s">
        <v>712</v>
      </c>
      <c r="G560" s="42"/>
      <c r="H560" s="42"/>
      <c r="I560" s="221"/>
      <c r="J560" s="42"/>
      <c r="K560" s="42"/>
      <c r="L560" s="46"/>
      <c r="M560" s="222"/>
      <c r="N560" s="223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209</v>
      </c>
      <c r="AU560" s="19" t="s">
        <v>83</v>
      </c>
    </row>
    <row r="561" s="2" customFormat="1">
      <c r="A561" s="40"/>
      <c r="B561" s="41"/>
      <c r="C561" s="42"/>
      <c r="D561" s="224" t="s">
        <v>211</v>
      </c>
      <c r="E561" s="42"/>
      <c r="F561" s="225" t="s">
        <v>714</v>
      </c>
      <c r="G561" s="42"/>
      <c r="H561" s="42"/>
      <c r="I561" s="221"/>
      <c r="J561" s="42"/>
      <c r="K561" s="42"/>
      <c r="L561" s="46"/>
      <c r="M561" s="281"/>
      <c r="N561" s="282"/>
      <c r="O561" s="283"/>
      <c r="P561" s="283"/>
      <c r="Q561" s="283"/>
      <c r="R561" s="283"/>
      <c r="S561" s="283"/>
      <c r="T561" s="28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211</v>
      </c>
      <c r="AU561" s="19" t="s">
        <v>83</v>
      </c>
    </row>
    <row r="562" s="2" customFormat="1" ht="6.96" customHeight="1">
      <c r="A562" s="40"/>
      <c r="B562" s="61"/>
      <c r="C562" s="62"/>
      <c r="D562" s="62"/>
      <c r="E562" s="62"/>
      <c r="F562" s="62"/>
      <c r="G562" s="62"/>
      <c r="H562" s="62"/>
      <c r="I562" s="62"/>
      <c r="J562" s="62"/>
      <c r="K562" s="62"/>
      <c r="L562" s="46"/>
      <c r="M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</row>
  </sheetData>
  <sheetProtection sheet="1" autoFilter="0" formatColumns="0" formatRows="0" objects="1" scenarios="1" spinCount="100000" saltValue="C+EWNBkhObfVz7wly/5ENvTPiCPxqua87IfiLM7PGDJFQdWcFl6rI1ghfltKW3dwtj2rznP63TjWPWWwmZDd2w==" hashValue="jKAcnsouauXBIb+SRjGuL6uXuHKsyeIN5e/Aw/9Xa7uSuK4gnDwZTltfyKR0t78y6BMlKYeqBRXIz6EypM606g==" algorithmName="SHA-512" password="EEA3"/>
  <autoFilter ref="C94:K561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00" r:id="rId1" display="https://podminky.urs.cz/item/CS_URS_2025_01/612325302"/>
    <hyperlink ref="F116" r:id="rId2" display="https://podminky.urs.cz/item/CS_URS_2025_01/619991021"/>
    <hyperlink ref="F130" r:id="rId3" display="https://podminky.urs.cz/item/CS_URS_2025_01/622143004"/>
    <hyperlink ref="F147" r:id="rId4" display="https://podminky.urs.cz/item/CS_URS_2025_01/622212021"/>
    <hyperlink ref="F160" r:id="rId5" display="https://podminky.urs.cz/item/CS_URS_2025_01/622212071"/>
    <hyperlink ref="F177" r:id="rId6" display="https://podminky.urs.cz/item/CS_URS_2025_01/629991001"/>
    <hyperlink ref="F193" r:id="rId7" display="https://podminky.urs.cz/item/CS_URS_2025_01/629991011"/>
    <hyperlink ref="F208" r:id="rId8" display="https://podminky.urs.cz/item/CS_URS_2025_01/952901106"/>
    <hyperlink ref="F213" r:id="rId9" display="https://podminky.urs.cz/item/CS_URS_2025_01/952901107"/>
    <hyperlink ref="F223" r:id="rId10" display="https://podminky.urs.cz/item/CS_URS_2025_01/952901108"/>
    <hyperlink ref="F231" r:id="rId11" display="https://podminky.urs.cz/item/CS_URS_2025_01/952902021"/>
    <hyperlink ref="F236" r:id="rId12" display="https://podminky.urs.cz/item/CS_URS_2025_01/952902221"/>
    <hyperlink ref="F240" r:id="rId13" display="https://podminky.urs.cz/item/CS_URS_2025_01/968062354"/>
    <hyperlink ref="F245" r:id="rId14" display="https://podminky.urs.cz/item/CS_URS_2025_01/968062356"/>
    <hyperlink ref="F258" r:id="rId15" display="https://podminky.urs.cz/item/CS_URS_2025_01/978059351"/>
    <hyperlink ref="F264" r:id="rId16" display="https://podminky.urs.cz/item/CS_URS_2025_01/949101111"/>
    <hyperlink ref="F281" r:id="rId17" display="https://podminky.urs.cz/item/CS_URS_2025_01/997013213"/>
    <hyperlink ref="F284" r:id="rId18" display="https://podminky.urs.cz/item/CS_URS_2025_01/997013501"/>
    <hyperlink ref="F287" r:id="rId19" display="https://podminky.urs.cz/item/CS_URS_2025_01/997013509"/>
    <hyperlink ref="F291" r:id="rId20" display="https://podminky.urs.cz/item/CS_URS_2025_01/997013603"/>
    <hyperlink ref="F295" r:id="rId21" display="https://podminky.urs.cz/item/CS_URS_2025_01/997013609"/>
    <hyperlink ref="F299" r:id="rId22" display="https://podminky.urs.cz/item/CS_URS_2025_01/997013804"/>
    <hyperlink ref="F303" r:id="rId23" display="https://podminky.urs.cz/item/CS_URS_2025_01/997013811"/>
    <hyperlink ref="F308" r:id="rId24" display="https://podminky.urs.cz/item/CS_URS_2025_01/998014021"/>
    <hyperlink ref="F314" r:id="rId25" display="https://podminky.urs.cz/item/CS_URS_2025_01/764011620"/>
    <hyperlink ref="F325" r:id="rId26" display="https://podminky.urs.cz/item/CS_URS_2025_01/764216643"/>
    <hyperlink ref="F334" r:id="rId27" display="https://podminky.urs.cz/item/CS_URS_2025_01/764216645"/>
    <hyperlink ref="F346" r:id="rId28" display="https://podminky.urs.cz/item/CS_URS_2025_01/998764102"/>
    <hyperlink ref="F350" r:id="rId29" display="https://podminky.urs.cz/item/CS_URS_2025_01/766691811"/>
    <hyperlink ref="F360" r:id="rId30" display="https://podminky.urs.cz/item/CS_URS_2025_01/766691812"/>
    <hyperlink ref="F369" r:id="rId31" display="https://podminky.urs.cz/item/CS_URS_2025_01/766621212"/>
    <hyperlink ref="F384" r:id="rId32" display="https://podminky.urs.cz/item/CS_URS_2025_01/766621622"/>
    <hyperlink ref="F391" r:id="rId33" display="https://podminky.urs.cz/item/CS_URS_2025_01/766629631"/>
    <hyperlink ref="F408" r:id="rId34" display="https://podminky.urs.cz/item/CS_URS_2025_01/766629639"/>
    <hyperlink ref="F425" r:id="rId35" display="https://podminky.urs.cz/item/CS_URS_2025_01/766694116"/>
    <hyperlink ref="F439" r:id="rId36" display="https://podminky.urs.cz/item/CS_URS_2025_01/766694116"/>
    <hyperlink ref="F460" r:id="rId37" display="https://podminky.urs.cz/item/CS_URS_2025_01/767627308"/>
    <hyperlink ref="F474" r:id="rId38" display="https://podminky.urs.cz/item/CS_URS_2025_01/998766102"/>
    <hyperlink ref="F478" r:id="rId39" display="https://podminky.urs.cz/item/CS_URS_2025_01/781151031"/>
    <hyperlink ref="F489" r:id="rId40" display="https://podminky.urs.cz/item/CS_URS_2025_01/781151041"/>
    <hyperlink ref="F500" r:id="rId41" display="https://podminky.urs.cz/item/CS_URS_2025_01/781472217"/>
    <hyperlink ref="F514" r:id="rId42" display="https://podminky.urs.cz/item/CS_URS_2025_01/781495115"/>
    <hyperlink ref="F523" r:id="rId43" display="https://podminky.urs.cz/item/CS_URS_2025_01/781495211"/>
    <hyperlink ref="F534" r:id="rId44" display="https://podminky.urs.cz/item/CS_URS_2025_01/998781102"/>
    <hyperlink ref="F538" r:id="rId45" display="https://podminky.urs.cz/item/CS_URS_2025_01/039002001"/>
    <hyperlink ref="F543" r:id="rId46" display="https://podminky.urs.cz/item/CS_URS_2025_01/013244000"/>
    <hyperlink ref="F547" r:id="rId47" display="https://podminky.urs.cz/item/CS_URS_2025_01/030001000"/>
    <hyperlink ref="F550" r:id="rId48" display="https://podminky.urs.cz/item/CS_URS_2025_01/034002000"/>
    <hyperlink ref="F553" r:id="rId49" display="https://podminky.urs.cz/item/CS_URS_2025_01/034303000"/>
    <hyperlink ref="F557" r:id="rId50" display="https://podminky.urs.cz/item/CS_URS_2025_01/079002000"/>
    <hyperlink ref="F561" r:id="rId51" display="https://podminky.urs.cz/item/CS_URS_2025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7"/>
      <c r="C3" s="128"/>
      <c r="D3" s="128"/>
      <c r="E3" s="128"/>
      <c r="F3" s="128"/>
      <c r="G3" s="128"/>
      <c r="H3" s="22"/>
    </row>
    <row r="4" s="1" customFormat="1" ht="24.96" customHeight="1">
      <c r="B4" s="22"/>
      <c r="C4" s="129" t="s">
        <v>715</v>
      </c>
      <c r="H4" s="22"/>
    </row>
    <row r="5" s="1" customFormat="1" ht="12" customHeight="1">
      <c r="B5" s="22"/>
      <c r="C5" s="285" t="s">
        <v>13</v>
      </c>
      <c r="D5" s="139" t="s">
        <v>14</v>
      </c>
      <c r="E5" s="1"/>
      <c r="F5" s="1"/>
      <c r="H5" s="22"/>
    </row>
    <row r="6" s="1" customFormat="1" ht="36.96" customHeight="1">
      <c r="B6" s="22"/>
      <c r="C6" s="286" t="s">
        <v>16</v>
      </c>
      <c r="D6" s="287" t="s">
        <v>17</v>
      </c>
      <c r="E6" s="1"/>
      <c r="F6" s="1"/>
      <c r="H6" s="22"/>
    </row>
    <row r="7" s="1" customFormat="1" ht="16.5" customHeight="1">
      <c r="B7" s="22"/>
      <c r="C7" s="131" t="s">
        <v>23</v>
      </c>
      <c r="D7" s="136" t="str">
        <f>'Rekapitulace stavby'!AN8</f>
        <v>12. 9. 2021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77"/>
      <c r="B9" s="288"/>
      <c r="C9" s="289" t="s">
        <v>54</v>
      </c>
      <c r="D9" s="290" t="s">
        <v>55</v>
      </c>
      <c r="E9" s="290" t="s">
        <v>189</v>
      </c>
      <c r="F9" s="291" t="s">
        <v>716</v>
      </c>
      <c r="G9" s="177"/>
      <c r="H9" s="288"/>
    </row>
    <row r="10" s="2" customFormat="1" ht="26.4" customHeight="1">
      <c r="A10" s="40"/>
      <c r="B10" s="46"/>
      <c r="C10" s="292" t="s">
        <v>717</v>
      </c>
      <c r="D10" s="292" t="s">
        <v>79</v>
      </c>
      <c r="E10" s="40"/>
      <c r="F10" s="40"/>
      <c r="G10" s="40"/>
      <c r="H10" s="46"/>
    </row>
    <row r="11" s="2" customFormat="1" ht="16.8" customHeight="1">
      <c r="A11" s="40"/>
      <c r="B11" s="46"/>
      <c r="C11" s="293" t="s">
        <v>718</v>
      </c>
      <c r="D11" s="294" t="s">
        <v>160</v>
      </c>
      <c r="E11" s="295" t="s">
        <v>86</v>
      </c>
      <c r="F11" s="296">
        <v>3.4079999999999999</v>
      </c>
      <c r="G11" s="40"/>
      <c r="H11" s="46"/>
    </row>
    <row r="12" s="2" customFormat="1" ht="16.8" customHeight="1">
      <c r="A12" s="40"/>
      <c r="B12" s="46"/>
      <c r="C12" s="297" t="s">
        <v>19</v>
      </c>
      <c r="D12" s="297" t="s">
        <v>719</v>
      </c>
      <c r="E12" s="19" t="s">
        <v>19</v>
      </c>
      <c r="F12" s="298">
        <v>3.4079999999999999</v>
      </c>
      <c r="G12" s="40"/>
      <c r="H12" s="46"/>
    </row>
    <row r="13" s="2" customFormat="1" ht="16.8" customHeight="1">
      <c r="A13" s="40"/>
      <c r="B13" s="46"/>
      <c r="C13" s="293" t="s">
        <v>720</v>
      </c>
      <c r="D13" s="294" t="s">
        <v>163</v>
      </c>
      <c r="E13" s="295" t="s">
        <v>91</v>
      </c>
      <c r="F13" s="296">
        <v>1.45</v>
      </c>
      <c r="G13" s="40"/>
      <c r="H13" s="46"/>
    </row>
    <row r="14" s="2" customFormat="1" ht="16.8" customHeight="1">
      <c r="A14" s="40"/>
      <c r="B14" s="46"/>
      <c r="C14" s="297" t="s">
        <v>19</v>
      </c>
      <c r="D14" s="297" t="s">
        <v>164</v>
      </c>
      <c r="E14" s="19" t="s">
        <v>19</v>
      </c>
      <c r="F14" s="298">
        <v>1.45</v>
      </c>
      <c r="G14" s="40"/>
      <c r="H14" s="46"/>
    </row>
    <row r="15" s="2" customFormat="1" ht="16.8" customHeight="1">
      <c r="A15" s="40"/>
      <c r="B15" s="46"/>
      <c r="C15" s="293" t="s">
        <v>721</v>
      </c>
      <c r="D15" s="294" t="s">
        <v>722</v>
      </c>
      <c r="E15" s="295" t="s">
        <v>91</v>
      </c>
      <c r="F15" s="296">
        <v>7.5999999999999996</v>
      </c>
      <c r="G15" s="40"/>
      <c r="H15" s="46"/>
    </row>
    <row r="16" s="2" customFormat="1" ht="16.8" customHeight="1">
      <c r="A16" s="40"/>
      <c r="B16" s="46"/>
      <c r="C16" s="297" t="s">
        <v>19</v>
      </c>
      <c r="D16" s="297" t="s">
        <v>723</v>
      </c>
      <c r="E16" s="19" t="s">
        <v>19</v>
      </c>
      <c r="F16" s="298">
        <v>7.5999999999999996</v>
      </c>
      <c r="G16" s="40"/>
      <c r="H16" s="46"/>
    </row>
    <row r="17" s="2" customFormat="1" ht="16.8" customHeight="1">
      <c r="A17" s="40"/>
      <c r="B17" s="46"/>
      <c r="C17" s="293" t="s">
        <v>724</v>
      </c>
      <c r="D17" s="294" t="s">
        <v>725</v>
      </c>
      <c r="E17" s="295" t="s">
        <v>86</v>
      </c>
      <c r="F17" s="296">
        <v>7.0999999999999996</v>
      </c>
      <c r="G17" s="40"/>
      <c r="H17" s="46"/>
    </row>
    <row r="18" s="2" customFormat="1" ht="16.8" customHeight="1">
      <c r="A18" s="40"/>
      <c r="B18" s="46"/>
      <c r="C18" s="297" t="s">
        <v>19</v>
      </c>
      <c r="D18" s="297" t="s">
        <v>726</v>
      </c>
      <c r="E18" s="19" t="s">
        <v>19</v>
      </c>
      <c r="F18" s="298">
        <v>1.4750000000000001</v>
      </c>
      <c r="G18" s="40"/>
      <c r="H18" s="46"/>
    </row>
    <row r="19" s="2" customFormat="1" ht="16.8" customHeight="1">
      <c r="A19" s="40"/>
      <c r="B19" s="46"/>
      <c r="C19" s="297" t="s">
        <v>19</v>
      </c>
      <c r="D19" s="297" t="s">
        <v>727</v>
      </c>
      <c r="E19" s="19" t="s">
        <v>19</v>
      </c>
      <c r="F19" s="298">
        <v>5.625</v>
      </c>
      <c r="G19" s="40"/>
      <c r="H19" s="46"/>
    </row>
    <row r="20" s="2" customFormat="1" ht="16.8" customHeight="1">
      <c r="A20" s="40"/>
      <c r="B20" s="46"/>
      <c r="C20" s="297" t="s">
        <v>19</v>
      </c>
      <c r="D20" s="297" t="s">
        <v>224</v>
      </c>
      <c r="E20" s="19" t="s">
        <v>19</v>
      </c>
      <c r="F20" s="298">
        <v>7.0999999999999996</v>
      </c>
      <c r="G20" s="40"/>
      <c r="H20" s="46"/>
    </row>
    <row r="21" s="2" customFormat="1" ht="16.8" customHeight="1">
      <c r="A21" s="40"/>
      <c r="B21" s="46"/>
      <c r="C21" s="293" t="s">
        <v>728</v>
      </c>
      <c r="D21" s="294" t="s">
        <v>729</v>
      </c>
      <c r="E21" s="295" t="s">
        <v>86</v>
      </c>
      <c r="F21" s="296">
        <v>3.4079999999999999</v>
      </c>
      <c r="G21" s="40"/>
      <c r="H21" s="46"/>
    </row>
    <row r="22" s="2" customFormat="1" ht="16.8" customHeight="1">
      <c r="A22" s="40"/>
      <c r="B22" s="46"/>
      <c r="C22" s="297" t="s">
        <v>19</v>
      </c>
      <c r="D22" s="297" t="s">
        <v>719</v>
      </c>
      <c r="E22" s="19" t="s">
        <v>19</v>
      </c>
      <c r="F22" s="298">
        <v>3.4079999999999999</v>
      </c>
      <c r="G22" s="40"/>
      <c r="H22" s="46"/>
    </row>
    <row r="23" s="2" customFormat="1" ht="16.8" customHeight="1">
      <c r="A23" s="40"/>
      <c r="B23" s="46"/>
      <c r="C23" s="293" t="s">
        <v>730</v>
      </c>
      <c r="D23" s="294" t="s">
        <v>731</v>
      </c>
      <c r="E23" s="295" t="s">
        <v>91</v>
      </c>
      <c r="F23" s="296">
        <v>1.45</v>
      </c>
      <c r="G23" s="40"/>
      <c r="H23" s="46"/>
    </row>
    <row r="24" s="2" customFormat="1" ht="16.8" customHeight="1">
      <c r="A24" s="40"/>
      <c r="B24" s="46"/>
      <c r="C24" s="297" t="s">
        <v>19</v>
      </c>
      <c r="D24" s="297" t="s">
        <v>164</v>
      </c>
      <c r="E24" s="19" t="s">
        <v>19</v>
      </c>
      <c r="F24" s="298">
        <v>1.45</v>
      </c>
      <c r="G24" s="40"/>
      <c r="H24" s="46"/>
    </row>
    <row r="25" s="2" customFormat="1" ht="16.8" customHeight="1">
      <c r="A25" s="40"/>
      <c r="B25" s="46"/>
      <c r="C25" s="293" t="s">
        <v>732</v>
      </c>
      <c r="D25" s="294" t="s">
        <v>733</v>
      </c>
      <c r="E25" s="295" t="s">
        <v>91</v>
      </c>
      <c r="F25" s="296">
        <v>7.5999999999999996</v>
      </c>
      <c r="G25" s="40"/>
      <c r="H25" s="46"/>
    </row>
    <row r="26" s="2" customFormat="1" ht="16.8" customHeight="1">
      <c r="A26" s="40"/>
      <c r="B26" s="46"/>
      <c r="C26" s="297" t="s">
        <v>19</v>
      </c>
      <c r="D26" s="297" t="s">
        <v>723</v>
      </c>
      <c r="E26" s="19" t="s">
        <v>19</v>
      </c>
      <c r="F26" s="298">
        <v>7.5999999999999996</v>
      </c>
      <c r="G26" s="40"/>
      <c r="H26" s="46"/>
    </row>
    <row r="27" s="2" customFormat="1" ht="16.8" customHeight="1">
      <c r="A27" s="40"/>
      <c r="B27" s="46"/>
      <c r="C27" s="293" t="s">
        <v>734</v>
      </c>
      <c r="D27" s="294" t="s">
        <v>735</v>
      </c>
      <c r="E27" s="295" t="s">
        <v>86</v>
      </c>
      <c r="F27" s="296">
        <v>3.4079999999999999</v>
      </c>
      <c r="G27" s="40"/>
      <c r="H27" s="46"/>
    </row>
    <row r="28" s="2" customFormat="1" ht="16.8" customHeight="1">
      <c r="A28" s="40"/>
      <c r="B28" s="46"/>
      <c r="C28" s="297" t="s">
        <v>19</v>
      </c>
      <c r="D28" s="297" t="s">
        <v>719</v>
      </c>
      <c r="E28" s="19" t="s">
        <v>19</v>
      </c>
      <c r="F28" s="298">
        <v>3.4079999999999999</v>
      </c>
      <c r="G28" s="40"/>
      <c r="H28" s="46"/>
    </row>
    <row r="29" s="2" customFormat="1" ht="16.8" customHeight="1">
      <c r="A29" s="40"/>
      <c r="B29" s="46"/>
      <c r="C29" s="293" t="s">
        <v>736</v>
      </c>
      <c r="D29" s="294" t="s">
        <v>737</v>
      </c>
      <c r="E29" s="295" t="s">
        <v>91</v>
      </c>
      <c r="F29" s="296">
        <v>1.45</v>
      </c>
      <c r="G29" s="40"/>
      <c r="H29" s="46"/>
    </row>
    <row r="30" s="2" customFormat="1" ht="16.8" customHeight="1">
      <c r="A30" s="40"/>
      <c r="B30" s="46"/>
      <c r="C30" s="297" t="s">
        <v>19</v>
      </c>
      <c r="D30" s="297" t="s">
        <v>164</v>
      </c>
      <c r="E30" s="19" t="s">
        <v>19</v>
      </c>
      <c r="F30" s="298">
        <v>1.45</v>
      </c>
      <c r="G30" s="40"/>
      <c r="H30" s="46"/>
    </row>
    <row r="31" s="2" customFormat="1" ht="16.8" customHeight="1">
      <c r="A31" s="40"/>
      <c r="B31" s="46"/>
      <c r="C31" s="293" t="s">
        <v>738</v>
      </c>
      <c r="D31" s="294" t="s">
        <v>739</v>
      </c>
      <c r="E31" s="295" t="s">
        <v>91</v>
      </c>
      <c r="F31" s="296">
        <v>7.5999999999999996</v>
      </c>
      <c r="G31" s="40"/>
      <c r="H31" s="46"/>
    </row>
    <row r="32" s="2" customFormat="1" ht="16.8" customHeight="1">
      <c r="A32" s="40"/>
      <c r="B32" s="46"/>
      <c r="C32" s="297" t="s">
        <v>19</v>
      </c>
      <c r="D32" s="297" t="s">
        <v>723</v>
      </c>
      <c r="E32" s="19" t="s">
        <v>19</v>
      </c>
      <c r="F32" s="298">
        <v>7.5999999999999996</v>
      </c>
      <c r="G32" s="40"/>
      <c r="H32" s="46"/>
    </row>
    <row r="33" s="2" customFormat="1" ht="16.8" customHeight="1">
      <c r="A33" s="40"/>
      <c r="B33" s="46"/>
      <c r="C33" s="293" t="s">
        <v>740</v>
      </c>
      <c r="D33" s="294" t="s">
        <v>143</v>
      </c>
      <c r="E33" s="295" t="s">
        <v>86</v>
      </c>
      <c r="F33" s="296">
        <v>3.802</v>
      </c>
      <c r="G33" s="40"/>
      <c r="H33" s="46"/>
    </row>
    <row r="34" s="2" customFormat="1" ht="16.8" customHeight="1">
      <c r="A34" s="40"/>
      <c r="B34" s="46"/>
      <c r="C34" s="297" t="s">
        <v>19</v>
      </c>
      <c r="D34" s="297" t="s">
        <v>741</v>
      </c>
      <c r="E34" s="19" t="s">
        <v>19</v>
      </c>
      <c r="F34" s="298">
        <v>3.802</v>
      </c>
      <c r="G34" s="40"/>
      <c r="H34" s="46"/>
    </row>
    <row r="35" s="2" customFormat="1" ht="16.8" customHeight="1">
      <c r="A35" s="40"/>
      <c r="B35" s="46"/>
      <c r="C35" s="293" t="s">
        <v>159</v>
      </c>
      <c r="D35" s="294" t="s">
        <v>160</v>
      </c>
      <c r="E35" s="295" t="s">
        <v>86</v>
      </c>
      <c r="F35" s="296">
        <v>3.4079999999999999</v>
      </c>
      <c r="G35" s="40"/>
      <c r="H35" s="46"/>
    </row>
    <row r="36" s="2" customFormat="1" ht="16.8" customHeight="1">
      <c r="A36" s="40"/>
      <c r="B36" s="46"/>
      <c r="C36" s="297" t="s">
        <v>19</v>
      </c>
      <c r="D36" s="297" t="s">
        <v>719</v>
      </c>
      <c r="E36" s="19" t="s">
        <v>19</v>
      </c>
      <c r="F36" s="298">
        <v>3.4079999999999999</v>
      </c>
      <c r="G36" s="40"/>
      <c r="H36" s="46"/>
    </row>
    <row r="37" s="2" customFormat="1" ht="16.8" customHeight="1">
      <c r="A37" s="40"/>
      <c r="B37" s="46"/>
      <c r="C37" s="299" t="s">
        <v>742</v>
      </c>
      <c r="D37" s="40"/>
      <c r="E37" s="40"/>
      <c r="F37" s="40"/>
      <c r="G37" s="40"/>
      <c r="H37" s="46"/>
    </row>
    <row r="38" s="2" customFormat="1" ht="16.8" customHeight="1">
      <c r="A38" s="40"/>
      <c r="B38" s="46"/>
      <c r="C38" s="297" t="s">
        <v>306</v>
      </c>
      <c r="D38" s="297" t="s">
        <v>307</v>
      </c>
      <c r="E38" s="19" t="s">
        <v>86</v>
      </c>
      <c r="F38" s="298">
        <v>69.596000000000004</v>
      </c>
      <c r="G38" s="40"/>
      <c r="H38" s="46"/>
    </row>
    <row r="39" s="2" customFormat="1" ht="16.8" customHeight="1">
      <c r="A39" s="40"/>
      <c r="B39" s="46"/>
      <c r="C39" s="297" t="s">
        <v>522</v>
      </c>
      <c r="D39" s="297" t="s">
        <v>523</v>
      </c>
      <c r="E39" s="19" t="s">
        <v>86</v>
      </c>
      <c r="F39" s="298">
        <v>68.790999999999997</v>
      </c>
      <c r="G39" s="40"/>
      <c r="H39" s="46"/>
    </row>
    <row r="40" s="2" customFormat="1" ht="16.8" customHeight="1">
      <c r="A40" s="40"/>
      <c r="B40" s="46"/>
      <c r="C40" s="297" t="s">
        <v>339</v>
      </c>
      <c r="D40" s="297" t="s">
        <v>340</v>
      </c>
      <c r="E40" s="19" t="s">
        <v>86</v>
      </c>
      <c r="F40" s="298">
        <v>38.664000000000001</v>
      </c>
      <c r="G40" s="40"/>
      <c r="H40" s="46"/>
    </row>
    <row r="41" s="2" customFormat="1" ht="16.8" customHeight="1">
      <c r="A41" s="40"/>
      <c r="B41" s="46"/>
      <c r="C41" s="297" t="s">
        <v>367</v>
      </c>
      <c r="D41" s="297" t="s">
        <v>368</v>
      </c>
      <c r="E41" s="19" t="s">
        <v>86</v>
      </c>
      <c r="F41" s="298">
        <v>68.790999999999997</v>
      </c>
      <c r="G41" s="40"/>
      <c r="H41" s="46"/>
    </row>
    <row r="42" s="2" customFormat="1" ht="16.8" customHeight="1">
      <c r="A42" s="40"/>
      <c r="B42" s="46"/>
      <c r="C42" s="293" t="s">
        <v>162</v>
      </c>
      <c r="D42" s="294" t="s">
        <v>163</v>
      </c>
      <c r="E42" s="295" t="s">
        <v>91</v>
      </c>
      <c r="F42" s="296">
        <v>1.45</v>
      </c>
      <c r="G42" s="40"/>
      <c r="H42" s="46"/>
    </row>
    <row r="43" s="2" customFormat="1" ht="16.8" customHeight="1">
      <c r="A43" s="40"/>
      <c r="B43" s="46"/>
      <c r="C43" s="297" t="s">
        <v>19</v>
      </c>
      <c r="D43" s="297" t="s">
        <v>164</v>
      </c>
      <c r="E43" s="19" t="s">
        <v>19</v>
      </c>
      <c r="F43" s="298">
        <v>1.45</v>
      </c>
      <c r="G43" s="40"/>
      <c r="H43" s="46"/>
    </row>
    <row r="44" s="2" customFormat="1" ht="16.8" customHeight="1">
      <c r="A44" s="40"/>
      <c r="B44" s="46"/>
      <c r="C44" s="299" t="s">
        <v>742</v>
      </c>
      <c r="D44" s="40"/>
      <c r="E44" s="40"/>
      <c r="F44" s="40"/>
      <c r="G44" s="40"/>
      <c r="H44" s="46"/>
    </row>
    <row r="45" s="2" customFormat="1" ht="16.8" customHeight="1">
      <c r="A45" s="40"/>
      <c r="B45" s="46"/>
      <c r="C45" s="297" t="s">
        <v>205</v>
      </c>
      <c r="D45" s="297" t="s">
        <v>206</v>
      </c>
      <c r="E45" s="19" t="s">
        <v>86</v>
      </c>
      <c r="F45" s="298">
        <v>33.375</v>
      </c>
      <c r="G45" s="40"/>
      <c r="H45" s="46"/>
    </row>
    <row r="46" s="2" customFormat="1" ht="16.8" customHeight="1">
      <c r="A46" s="40"/>
      <c r="B46" s="46"/>
      <c r="C46" s="297" t="s">
        <v>240</v>
      </c>
      <c r="D46" s="297" t="s">
        <v>241</v>
      </c>
      <c r="E46" s="19" t="s">
        <v>91</v>
      </c>
      <c r="F46" s="298">
        <v>135</v>
      </c>
      <c r="G46" s="40"/>
      <c r="H46" s="46"/>
    </row>
    <row r="47" s="2" customFormat="1" ht="16.8" customHeight="1">
      <c r="A47" s="40"/>
      <c r="B47" s="46"/>
      <c r="C47" s="297" t="s">
        <v>259</v>
      </c>
      <c r="D47" s="297" t="s">
        <v>260</v>
      </c>
      <c r="E47" s="19" t="s">
        <v>91</v>
      </c>
      <c r="F47" s="298">
        <v>12.15</v>
      </c>
      <c r="G47" s="40"/>
      <c r="H47" s="46"/>
    </row>
    <row r="48" s="2" customFormat="1" ht="16.8" customHeight="1">
      <c r="A48" s="40"/>
      <c r="B48" s="46"/>
      <c r="C48" s="297" t="s">
        <v>463</v>
      </c>
      <c r="D48" s="297" t="s">
        <v>464</v>
      </c>
      <c r="E48" s="19" t="s">
        <v>91</v>
      </c>
      <c r="F48" s="298">
        <v>21.449999999999999</v>
      </c>
      <c r="G48" s="40"/>
      <c r="H48" s="46"/>
    </row>
    <row r="49" s="2" customFormat="1" ht="16.8" customHeight="1">
      <c r="A49" s="40"/>
      <c r="B49" s="46"/>
      <c r="C49" s="297" t="s">
        <v>474</v>
      </c>
      <c r="D49" s="297" t="s">
        <v>475</v>
      </c>
      <c r="E49" s="19" t="s">
        <v>91</v>
      </c>
      <c r="F49" s="298">
        <v>3.9500000000000002</v>
      </c>
      <c r="G49" s="40"/>
      <c r="H49" s="46"/>
    </row>
    <row r="50" s="2" customFormat="1" ht="16.8" customHeight="1">
      <c r="A50" s="40"/>
      <c r="B50" s="46"/>
      <c r="C50" s="297" t="s">
        <v>542</v>
      </c>
      <c r="D50" s="297" t="s">
        <v>543</v>
      </c>
      <c r="E50" s="19" t="s">
        <v>91</v>
      </c>
      <c r="F50" s="298">
        <v>145</v>
      </c>
      <c r="G50" s="40"/>
      <c r="H50" s="46"/>
    </row>
    <row r="51" s="2" customFormat="1" ht="16.8" customHeight="1">
      <c r="A51" s="40"/>
      <c r="B51" s="46"/>
      <c r="C51" s="297" t="s">
        <v>558</v>
      </c>
      <c r="D51" s="297" t="s">
        <v>559</v>
      </c>
      <c r="E51" s="19" t="s">
        <v>91</v>
      </c>
      <c r="F51" s="298">
        <v>33.399999999999999</v>
      </c>
      <c r="G51" s="40"/>
      <c r="H51" s="46"/>
    </row>
    <row r="52" s="2" customFormat="1" ht="16.8" customHeight="1">
      <c r="A52" s="40"/>
      <c r="B52" s="46"/>
      <c r="C52" s="297" t="s">
        <v>607</v>
      </c>
      <c r="D52" s="297" t="s">
        <v>608</v>
      </c>
      <c r="E52" s="19" t="s">
        <v>91</v>
      </c>
      <c r="F52" s="298">
        <v>145</v>
      </c>
      <c r="G52" s="40"/>
      <c r="H52" s="46"/>
    </row>
    <row r="53" s="2" customFormat="1" ht="16.8" customHeight="1">
      <c r="A53" s="40"/>
      <c r="B53" s="46"/>
      <c r="C53" s="297" t="s">
        <v>389</v>
      </c>
      <c r="D53" s="297" t="s">
        <v>390</v>
      </c>
      <c r="E53" s="19" t="s">
        <v>86</v>
      </c>
      <c r="F53" s="298">
        <v>50.100000000000001</v>
      </c>
      <c r="G53" s="40"/>
      <c r="H53" s="46"/>
    </row>
    <row r="54" s="2" customFormat="1" ht="16.8" customHeight="1">
      <c r="A54" s="40"/>
      <c r="B54" s="46"/>
      <c r="C54" s="293" t="s">
        <v>165</v>
      </c>
      <c r="D54" s="294" t="s">
        <v>113</v>
      </c>
      <c r="E54" s="295" t="s">
        <v>91</v>
      </c>
      <c r="F54" s="296">
        <v>7.5999999999999996</v>
      </c>
      <c r="G54" s="40"/>
      <c r="H54" s="46"/>
    </row>
    <row r="55" s="2" customFormat="1" ht="16.8" customHeight="1">
      <c r="A55" s="40"/>
      <c r="B55" s="46"/>
      <c r="C55" s="297" t="s">
        <v>19</v>
      </c>
      <c r="D55" s="297" t="s">
        <v>723</v>
      </c>
      <c r="E55" s="19" t="s">
        <v>19</v>
      </c>
      <c r="F55" s="298">
        <v>7.5999999999999996</v>
      </c>
      <c r="G55" s="40"/>
      <c r="H55" s="46"/>
    </row>
    <row r="56" s="2" customFormat="1" ht="16.8" customHeight="1">
      <c r="A56" s="40"/>
      <c r="B56" s="46"/>
      <c r="C56" s="299" t="s">
        <v>742</v>
      </c>
      <c r="D56" s="40"/>
      <c r="E56" s="40"/>
      <c r="F56" s="40"/>
      <c r="G56" s="40"/>
      <c r="H56" s="46"/>
    </row>
    <row r="57" s="2" customFormat="1" ht="16.8" customHeight="1">
      <c r="A57" s="40"/>
      <c r="B57" s="46"/>
      <c r="C57" s="297" t="s">
        <v>205</v>
      </c>
      <c r="D57" s="297" t="s">
        <v>206</v>
      </c>
      <c r="E57" s="19" t="s">
        <v>86</v>
      </c>
      <c r="F57" s="298">
        <v>33.375</v>
      </c>
      <c r="G57" s="40"/>
      <c r="H57" s="46"/>
    </row>
    <row r="58" s="2" customFormat="1" ht="16.8" customHeight="1">
      <c r="A58" s="40"/>
      <c r="B58" s="46"/>
      <c r="C58" s="297" t="s">
        <v>226</v>
      </c>
      <c r="D58" s="297" t="s">
        <v>227</v>
      </c>
      <c r="E58" s="19" t="s">
        <v>91</v>
      </c>
      <c r="F58" s="298">
        <v>178.40000000000001</v>
      </c>
      <c r="G58" s="40"/>
      <c r="H58" s="46"/>
    </row>
    <row r="59" s="2" customFormat="1" ht="16.8" customHeight="1">
      <c r="A59" s="40"/>
      <c r="B59" s="46"/>
      <c r="C59" s="297" t="s">
        <v>240</v>
      </c>
      <c r="D59" s="297" t="s">
        <v>241</v>
      </c>
      <c r="E59" s="19" t="s">
        <v>91</v>
      </c>
      <c r="F59" s="298">
        <v>135</v>
      </c>
      <c r="G59" s="40"/>
      <c r="H59" s="46"/>
    </row>
    <row r="60" s="2" customFormat="1" ht="16.8" customHeight="1">
      <c r="A60" s="40"/>
      <c r="B60" s="46"/>
      <c r="C60" s="297" t="s">
        <v>542</v>
      </c>
      <c r="D60" s="297" t="s">
        <v>543</v>
      </c>
      <c r="E60" s="19" t="s">
        <v>91</v>
      </c>
      <c r="F60" s="298">
        <v>145</v>
      </c>
      <c r="G60" s="40"/>
      <c r="H60" s="46"/>
    </row>
    <row r="61" s="2" customFormat="1" ht="16.8" customHeight="1">
      <c r="A61" s="40"/>
      <c r="B61" s="46"/>
      <c r="C61" s="297" t="s">
        <v>607</v>
      </c>
      <c r="D61" s="297" t="s">
        <v>608</v>
      </c>
      <c r="E61" s="19" t="s">
        <v>91</v>
      </c>
      <c r="F61" s="298">
        <v>145</v>
      </c>
      <c r="G61" s="40"/>
      <c r="H61" s="46"/>
    </row>
    <row r="62" s="2" customFormat="1" ht="16.8" customHeight="1">
      <c r="A62" s="40"/>
      <c r="B62" s="46"/>
      <c r="C62" s="293" t="s">
        <v>84</v>
      </c>
      <c r="D62" s="294" t="s">
        <v>85</v>
      </c>
      <c r="E62" s="295" t="s">
        <v>86</v>
      </c>
      <c r="F62" s="296">
        <v>2.9380000000000002</v>
      </c>
      <c r="G62" s="40"/>
      <c r="H62" s="46"/>
    </row>
    <row r="63" s="2" customFormat="1" ht="16.8" customHeight="1">
      <c r="A63" s="40"/>
      <c r="B63" s="46"/>
      <c r="C63" s="297" t="s">
        <v>19</v>
      </c>
      <c r="D63" s="297" t="s">
        <v>743</v>
      </c>
      <c r="E63" s="19" t="s">
        <v>19</v>
      </c>
      <c r="F63" s="298">
        <v>2.9380000000000002</v>
      </c>
      <c r="G63" s="40"/>
      <c r="H63" s="46"/>
    </row>
    <row r="64" s="2" customFormat="1" ht="16.8" customHeight="1">
      <c r="A64" s="40"/>
      <c r="B64" s="46"/>
      <c r="C64" s="299" t="s">
        <v>742</v>
      </c>
      <c r="D64" s="40"/>
      <c r="E64" s="40"/>
      <c r="F64" s="40"/>
      <c r="G64" s="40"/>
      <c r="H64" s="46"/>
    </row>
    <row r="65" s="2" customFormat="1" ht="16.8" customHeight="1">
      <c r="A65" s="40"/>
      <c r="B65" s="46"/>
      <c r="C65" s="297" t="s">
        <v>306</v>
      </c>
      <c r="D65" s="297" t="s">
        <v>307</v>
      </c>
      <c r="E65" s="19" t="s">
        <v>86</v>
      </c>
      <c r="F65" s="298">
        <v>69.596000000000004</v>
      </c>
      <c r="G65" s="40"/>
      <c r="H65" s="46"/>
    </row>
    <row r="66" s="2" customFormat="1" ht="16.8" customHeight="1">
      <c r="A66" s="40"/>
      <c r="B66" s="46"/>
      <c r="C66" s="297" t="s">
        <v>522</v>
      </c>
      <c r="D66" s="297" t="s">
        <v>523</v>
      </c>
      <c r="E66" s="19" t="s">
        <v>86</v>
      </c>
      <c r="F66" s="298">
        <v>68.790999999999997</v>
      </c>
      <c r="G66" s="40"/>
      <c r="H66" s="46"/>
    </row>
    <row r="67" s="2" customFormat="1" ht="16.8" customHeight="1">
      <c r="A67" s="40"/>
      <c r="B67" s="46"/>
      <c r="C67" s="297" t="s">
        <v>339</v>
      </c>
      <c r="D67" s="297" t="s">
        <v>340</v>
      </c>
      <c r="E67" s="19" t="s">
        <v>86</v>
      </c>
      <c r="F67" s="298">
        <v>38.664000000000001</v>
      </c>
      <c r="G67" s="40"/>
      <c r="H67" s="46"/>
    </row>
    <row r="68" s="2" customFormat="1" ht="16.8" customHeight="1">
      <c r="A68" s="40"/>
      <c r="B68" s="46"/>
      <c r="C68" s="297" t="s">
        <v>367</v>
      </c>
      <c r="D68" s="297" t="s">
        <v>368</v>
      </c>
      <c r="E68" s="19" t="s">
        <v>86</v>
      </c>
      <c r="F68" s="298">
        <v>68.790999999999997</v>
      </c>
      <c r="G68" s="40"/>
      <c r="H68" s="46"/>
    </row>
    <row r="69" s="2" customFormat="1" ht="16.8" customHeight="1">
      <c r="A69" s="40"/>
      <c r="B69" s="46"/>
      <c r="C69" s="293" t="s">
        <v>89</v>
      </c>
      <c r="D69" s="294" t="s">
        <v>90</v>
      </c>
      <c r="E69" s="295" t="s">
        <v>91</v>
      </c>
      <c r="F69" s="296">
        <v>1.25</v>
      </c>
      <c r="G69" s="40"/>
      <c r="H69" s="46"/>
    </row>
    <row r="70" s="2" customFormat="1" ht="16.8" customHeight="1">
      <c r="A70" s="40"/>
      <c r="B70" s="46"/>
      <c r="C70" s="297" t="s">
        <v>19</v>
      </c>
      <c r="D70" s="297" t="s">
        <v>92</v>
      </c>
      <c r="E70" s="19" t="s">
        <v>19</v>
      </c>
      <c r="F70" s="298">
        <v>1.25</v>
      </c>
      <c r="G70" s="40"/>
      <c r="H70" s="46"/>
    </row>
    <row r="71" s="2" customFormat="1" ht="16.8" customHeight="1">
      <c r="A71" s="40"/>
      <c r="B71" s="46"/>
      <c r="C71" s="299" t="s">
        <v>742</v>
      </c>
      <c r="D71" s="40"/>
      <c r="E71" s="40"/>
      <c r="F71" s="40"/>
      <c r="G71" s="40"/>
      <c r="H71" s="46"/>
    </row>
    <row r="72" s="2" customFormat="1" ht="16.8" customHeight="1">
      <c r="A72" s="40"/>
      <c r="B72" s="46"/>
      <c r="C72" s="297" t="s">
        <v>205</v>
      </c>
      <c r="D72" s="297" t="s">
        <v>206</v>
      </c>
      <c r="E72" s="19" t="s">
        <v>86</v>
      </c>
      <c r="F72" s="298">
        <v>33.375</v>
      </c>
      <c r="G72" s="40"/>
      <c r="H72" s="46"/>
    </row>
    <row r="73" s="2" customFormat="1" ht="16.8" customHeight="1">
      <c r="A73" s="40"/>
      <c r="B73" s="46"/>
      <c r="C73" s="297" t="s">
        <v>240</v>
      </c>
      <c r="D73" s="297" t="s">
        <v>241</v>
      </c>
      <c r="E73" s="19" t="s">
        <v>91</v>
      </c>
      <c r="F73" s="298">
        <v>135</v>
      </c>
      <c r="G73" s="40"/>
      <c r="H73" s="46"/>
    </row>
    <row r="74" s="2" customFormat="1" ht="16.8" customHeight="1">
      <c r="A74" s="40"/>
      <c r="B74" s="46"/>
      <c r="C74" s="297" t="s">
        <v>259</v>
      </c>
      <c r="D74" s="297" t="s">
        <v>260</v>
      </c>
      <c r="E74" s="19" t="s">
        <v>91</v>
      </c>
      <c r="F74" s="298">
        <v>12.15</v>
      </c>
      <c r="G74" s="40"/>
      <c r="H74" s="46"/>
    </row>
    <row r="75" s="2" customFormat="1" ht="16.8" customHeight="1">
      <c r="A75" s="40"/>
      <c r="B75" s="46"/>
      <c r="C75" s="297" t="s">
        <v>274</v>
      </c>
      <c r="D75" s="297" t="s">
        <v>275</v>
      </c>
      <c r="E75" s="19" t="s">
        <v>91</v>
      </c>
      <c r="F75" s="298">
        <v>21.949999999999999</v>
      </c>
      <c r="G75" s="40"/>
      <c r="H75" s="46"/>
    </row>
    <row r="76" s="2" customFormat="1" ht="16.8" customHeight="1">
      <c r="A76" s="40"/>
      <c r="B76" s="46"/>
      <c r="C76" s="297" t="s">
        <v>463</v>
      </c>
      <c r="D76" s="297" t="s">
        <v>464</v>
      </c>
      <c r="E76" s="19" t="s">
        <v>91</v>
      </c>
      <c r="F76" s="298">
        <v>21.449999999999999</v>
      </c>
      <c r="G76" s="40"/>
      <c r="H76" s="46"/>
    </row>
    <row r="77" s="2" customFormat="1" ht="16.8" customHeight="1">
      <c r="A77" s="40"/>
      <c r="B77" s="46"/>
      <c r="C77" s="297" t="s">
        <v>474</v>
      </c>
      <c r="D77" s="297" t="s">
        <v>475</v>
      </c>
      <c r="E77" s="19" t="s">
        <v>91</v>
      </c>
      <c r="F77" s="298">
        <v>3.9500000000000002</v>
      </c>
      <c r="G77" s="40"/>
      <c r="H77" s="46"/>
    </row>
    <row r="78" s="2" customFormat="1" ht="16.8" customHeight="1">
      <c r="A78" s="40"/>
      <c r="B78" s="46"/>
      <c r="C78" s="297" t="s">
        <v>542</v>
      </c>
      <c r="D78" s="297" t="s">
        <v>543</v>
      </c>
      <c r="E78" s="19" t="s">
        <v>91</v>
      </c>
      <c r="F78" s="298">
        <v>145</v>
      </c>
      <c r="G78" s="40"/>
      <c r="H78" s="46"/>
    </row>
    <row r="79" s="2" customFormat="1" ht="16.8" customHeight="1">
      <c r="A79" s="40"/>
      <c r="B79" s="46"/>
      <c r="C79" s="297" t="s">
        <v>558</v>
      </c>
      <c r="D79" s="297" t="s">
        <v>559</v>
      </c>
      <c r="E79" s="19" t="s">
        <v>91</v>
      </c>
      <c r="F79" s="298">
        <v>33.399999999999999</v>
      </c>
      <c r="G79" s="40"/>
      <c r="H79" s="46"/>
    </row>
    <row r="80" s="2" customFormat="1" ht="16.8" customHeight="1">
      <c r="A80" s="40"/>
      <c r="B80" s="46"/>
      <c r="C80" s="297" t="s">
        <v>607</v>
      </c>
      <c r="D80" s="297" t="s">
        <v>608</v>
      </c>
      <c r="E80" s="19" t="s">
        <v>91</v>
      </c>
      <c r="F80" s="298">
        <v>145</v>
      </c>
      <c r="G80" s="40"/>
      <c r="H80" s="46"/>
    </row>
    <row r="81" s="2" customFormat="1" ht="16.8" customHeight="1">
      <c r="A81" s="40"/>
      <c r="B81" s="46"/>
      <c r="C81" s="297" t="s">
        <v>621</v>
      </c>
      <c r="D81" s="297" t="s">
        <v>622</v>
      </c>
      <c r="E81" s="19" t="s">
        <v>86</v>
      </c>
      <c r="F81" s="298">
        <v>5.0099999999999998</v>
      </c>
      <c r="G81" s="40"/>
      <c r="H81" s="46"/>
    </row>
    <row r="82" s="2" customFormat="1" ht="16.8" customHeight="1">
      <c r="A82" s="40"/>
      <c r="B82" s="46"/>
      <c r="C82" s="297" t="s">
        <v>633</v>
      </c>
      <c r="D82" s="297" t="s">
        <v>634</v>
      </c>
      <c r="E82" s="19" t="s">
        <v>86</v>
      </c>
      <c r="F82" s="298">
        <v>5.0099999999999998</v>
      </c>
      <c r="G82" s="40"/>
      <c r="H82" s="46"/>
    </row>
    <row r="83" s="2" customFormat="1" ht="16.8" customHeight="1">
      <c r="A83" s="40"/>
      <c r="B83" s="46"/>
      <c r="C83" s="297" t="s">
        <v>639</v>
      </c>
      <c r="D83" s="297" t="s">
        <v>640</v>
      </c>
      <c r="E83" s="19" t="s">
        <v>86</v>
      </c>
      <c r="F83" s="298">
        <v>5.0099999999999998</v>
      </c>
      <c r="G83" s="40"/>
      <c r="H83" s="46"/>
    </row>
    <row r="84" s="2" customFormat="1" ht="16.8" customHeight="1">
      <c r="A84" s="40"/>
      <c r="B84" s="46"/>
      <c r="C84" s="297" t="s">
        <v>649</v>
      </c>
      <c r="D84" s="297" t="s">
        <v>650</v>
      </c>
      <c r="E84" s="19" t="s">
        <v>91</v>
      </c>
      <c r="F84" s="298">
        <v>16.699999999999999</v>
      </c>
      <c r="G84" s="40"/>
      <c r="H84" s="46"/>
    </row>
    <row r="85" s="2" customFormat="1" ht="16.8" customHeight="1">
      <c r="A85" s="40"/>
      <c r="B85" s="46"/>
      <c r="C85" s="297" t="s">
        <v>655</v>
      </c>
      <c r="D85" s="297" t="s">
        <v>656</v>
      </c>
      <c r="E85" s="19" t="s">
        <v>86</v>
      </c>
      <c r="F85" s="298">
        <v>5.0099999999999998</v>
      </c>
      <c r="G85" s="40"/>
      <c r="H85" s="46"/>
    </row>
    <row r="86" s="2" customFormat="1" ht="16.8" customHeight="1">
      <c r="A86" s="40"/>
      <c r="B86" s="46"/>
      <c r="C86" s="297" t="s">
        <v>389</v>
      </c>
      <c r="D86" s="297" t="s">
        <v>390</v>
      </c>
      <c r="E86" s="19" t="s">
        <v>86</v>
      </c>
      <c r="F86" s="298">
        <v>50.100000000000001</v>
      </c>
      <c r="G86" s="40"/>
      <c r="H86" s="46"/>
    </row>
    <row r="87" s="2" customFormat="1" ht="16.8" customHeight="1">
      <c r="A87" s="40"/>
      <c r="B87" s="46"/>
      <c r="C87" s="297" t="s">
        <v>269</v>
      </c>
      <c r="D87" s="297" t="s">
        <v>270</v>
      </c>
      <c r="E87" s="19" t="s">
        <v>86</v>
      </c>
      <c r="F87" s="298">
        <v>2.673</v>
      </c>
      <c r="G87" s="40"/>
      <c r="H87" s="46"/>
    </row>
    <row r="88" s="2" customFormat="1" ht="16.8" customHeight="1">
      <c r="A88" s="40"/>
      <c r="B88" s="46"/>
      <c r="C88" s="297" t="s">
        <v>269</v>
      </c>
      <c r="D88" s="297" t="s">
        <v>270</v>
      </c>
      <c r="E88" s="19" t="s">
        <v>86</v>
      </c>
      <c r="F88" s="298">
        <v>9.6579999999999995</v>
      </c>
      <c r="G88" s="40"/>
      <c r="H88" s="46"/>
    </row>
    <row r="89" s="2" customFormat="1" ht="16.8" customHeight="1">
      <c r="A89" s="40"/>
      <c r="B89" s="46"/>
      <c r="C89" s="297" t="s">
        <v>580</v>
      </c>
      <c r="D89" s="297" t="s">
        <v>581</v>
      </c>
      <c r="E89" s="19" t="s">
        <v>91</v>
      </c>
      <c r="F89" s="298">
        <v>12.5</v>
      </c>
      <c r="G89" s="40"/>
      <c r="H89" s="46"/>
    </row>
    <row r="90" s="2" customFormat="1" ht="16.8" customHeight="1">
      <c r="A90" s="40"/>
      <c r="B90" s="46"/>
      <c r="C90" s="293" t="s">
        <v>94</v>
      </c>
      <c r="D90" s="294" t="s">
        <v>95</v>
      </c>
      <c r="E90" s="295" t="s">
        <v>91</v>
      </c>
      <c r="F90" s="296">
        <v>7.2000000000000002</v>
      </c>
      <c r="G90" s="40"/>
      <c r="H90" s="46"/>
    </row>
    <row r="91" s="2" customFormat="1" ht="16.8" customHeight="1">
      <c r="A91" s="40"/>
      <c r="B91" s="46"/>
      <c r="C91" s="297" t="s">
        <v>19</v>
      </c>
      <c r="D91" s="297" t="s">
        <v>744</v>
      </c>
      <c r="E91" s="19" t="s">
        <v>19</v>
      </c>
      <c r="F91" s="298">
        <v>7.2000000000000002</v>
      </c>
      <c r="G91" s="40"/>
      <c r="H91" s="46"/>
    </row>
    <row r="92" s="2" customFormat="1" ht="16.8" customHeight="1">
      <c r="A92" s="40"/>
      <c r="B92" s="46"/>
      <c r="C92" s="299" t="s">
        <v>742</v>
      </c>
      <c r="D92" s="40"/>
      <c r="E92" s="40"/>
      <c r="F92" s="40"/>
      <c r="G92" s="40"/>
      <c r="H92" s="46"/>
    </row>
    <row r="93" s="2" customFormat="1" ht="16.8" customHeight="1">
      <c r="A93" s="40"/>
      <c r="B93" s="46"/>
      <c r="C93" s="297" t="s">
        <v>205</v>
      </c>
      <c r="D93" s="297" t="s">
        <v>206</v>
      </c>
      <c r="E93" s="19" t="s">
        <v>86</v>
      </c>
      <c r="F93" s="298">
        <v>33.375</v>
      </c>
      <c r="G93" s="40"/>
      <c r="H93" s="46"/>
    </row>
    <row r="94" s="2" customFormat="1" ht="16.8" customHeight="1">
      <c r="A94" s="40"/>
      <c r="B94" s="46"/>
      <c r="C94" s="297" t="s">
        <v>226</v>
      </c>
      <c r="D94" s="297" t="s">
        <v>227</v>
      </c>
      <c r="E94" s="19" t="s">
        <v>91</v>
      </c>
      <c r="F94" s="298">
        <v>178.40000000000001</v>
      </c>
      <c r="G94" s="40"/>
      <c r="H94" s="46"/>
    </row>
    <row r="95" s="2" customFormat="1" ht="16.8" customHeight="1">
      <c r="A95" s="40"/>
      <c r="B95" s="46"/>
      <c r="C95" s="297" t="s">
        <v>240</v>
      </c>
      <c r="D95" s="297" t="s">
        <v>241</v>
      </c>
      <c r="E95" s="19" t="s">
        <v>91</v>
      </c>
      <c r="F95" s="298">
        <v>135</v>
      </c>
      <c r="G95" s="40"/>
      <c r="H95" s="46"/>
    </row>
    <row r="96" s="2" customFormat="1" ht="16.8" customHeight="1">
      <c r="A96" s="40"/>
      <c r="B96" s="46"/>
      <c r="C96" s="297" t="s">
        <v>542</v>
      </c>
      <c r="D96" s="297" t="s">
        <v>543</v>
      </c>
      <c r="E96" s="19" t="s">
        <v>91</v>
      </c>
      <c r="F96" s="298">
        <v>145</v>
      </c>
      <c r="G96" s="40"/>
      <c r="H96" s="46"/>
    </row>
    <row r="97" s="2" customFormat="1" ht="16.8" customHeight="1">
      <c r="A97" s="40"/>
      <c r="B97" s="46"/>
      <c r="C97" s="297" t="s">
        <v>607</v>
      </c>
      <c r="D97" s="297" t="s">
        <v>608</v>
      </c>
      <c r="E97" s="19" t="s">
        <v>91</v>
      </c>
      <c r="F97" s="298">
        <v>145</v>
      </c>
      <c r="G97" s="40"/>
      <c r="H97" s="46"/>
    </row>
    <row r="98" s="2" customFormat="1" ht="16.8" customHeight="1">
      <c r="A98" s="40"/>
      <c r="B98" s="46"/>
      <c r="C98" s="293" t="s">
        <v>97</v>
      </c>
      <c r="D98" s="294" t="s">
        <v>98</v>
      </c>
      <c r="E98" s="295" t="s">
        <v>86</v>
      </c>
      <c r="F98" s="296">
        <v>2.375</v>
      </c>
      <c r="G98" s="40"/>
      <c r="H98" s="46"/>
    </row>
    <row r="99" s="2" customFormat="1" ht="16.8" customHeight="1">
      <c r="A99" s="40"/>
      <c r="B99" s="46"/>
      <c r="C99" s="297" t="s">
        <v>19</v>
      </c>
      <c r="D99" s="297" t="s">
        <v>745</v>
      </c>
      <c r="E99" s="19" t="s">
        <v>19</v>
      </c>
      <c r="F99" s="298">
        <v>2.375</v>
      </c>
      <c r="G99" s="40"/>
      <c r="H99" s="46"/>
    </row>
    <row r="100" s="2" customFormat="1" ht="16.8" customHeight="1">
      <c r="A100" s="40"/>
      <c r="B100" s="46"/>
      <c r="C100" s="299" t="s">
        <v>742</v>
      </c>
      <c r="D100" s="40"/>
      <c r="E100" s="40"/>
      <c r="F100" s="40"/>
      <c r="G100" s="40"/>
      <c r="H100" s="46"/>
    </row>
    <row r="101" s="2" customFormat="1" ht="16.8" customHeight="1">
      <c r="A101" s="40"/>
      <c r="B101" s="46"/>
      <c r="C101" s="297" t="s">
        <v>306</v>
      </c>
      <c r="D101" s="297" t="s">
        <v>307</v>
      </c>
      <c r="E101" s="19" t="s">
        <v>86</v>
      </c>
      <c r="F101" s="298">
        <v>69.596000000000004</v>
      </c>
      <c r="G101" s="40"/>
      <c r="H101" s="46"/>
    </row>
    <row r="102" s="2" customFormat="1" ht="16.8" customHeight="1">
      <c r="A102" s="40"/>
      <c r="B102" s="46"/>
      <c r="C102" s="297" t="s">
        <v>522</v>
      </c>
      <c r="D102" s="297" t="s">
        <v>523</v>
      </c>
      <c r="E102" s="19" t="s">
        <v>86</v>
      </c>
      <c r="F102" s="298">
        <v>68.790999999999997</v>
      </c>
      <c r="G102" s="40"/>
      <c r="H102" s="46"/>
    </row>
    <row r="103" s="2" customFormat="1" ht="16.8" customHeight="1">
      <c r="A103" s="40"/>
      <c r="B103" s="46"/>
      <c r="C103" s="297" t="s">
        <v>329</v>
      </c>
      <c r="D103" s="297" t="s">
        <v>330</v>
      </c>
      <c r="E103" s="19" t="s">
        <v>86</v>
      </c>
      <c r="F103" s="298">
        <v>30.126999999999999</v>
      </c>
      <c r="G103" s="40"/>
      <c r="H103" s="46"/>
    </row>
    <row r="104" s="2" customFormat="1" ht="16.8" customHeight="1">
      <c r="A104" s="40"/>
      <c r="B104" s="46"/>
      <c r="C104" s="297" t="s">
        <v>367</v>
      </c>
      <c r="D104" s="297" t="s">
        <v>368</v>
      </c>
      <c r="E104" s="19" t="s">
        <v>86</v>
      </c>
      <c r="F104" s="298">
        <v>68.790999999999997</v>
      </c>
      <c r="G104" s="40"/>
      <c r="H104" s="46"/>
    </row>
    <row r="105" s="2" customFormat="1" ht="16.8" customHeight="1">
      <c r="A105" s="40"/>
      <c r="B105" s="46"/>
      <c r="C105" s="293" t="s">
        <v>100</v>
      </c>
      <c r="D105" s="294" t="s">
        <v>101</v>
      </c>
      <c r="E105" s="295" t="s">
        <v>91</v>
      </c>
      <c r="F105" s="296">
        <v>1.25</v>
      </c>
      <c r="G105" s="40"/>
      <c r="H105" s="46"/>
    </row>
    <row r="106" s="2" customFormat="1" ht="16.8" customHeight="1">
      <c r="A106" s="40"/>
      <c r="B106" s="46"/>
      <c r="C106" s="297" t="s">
        <v>19</v>
      </c>
      <c r="D106" s="297" t="s">
        <v>92</v>
      </c>
      <c r="E106" s="19" t="s">
        <v>19</v>
      </c>
      <c r="F106" s="298">
        <v>1.25</v>
      </c>
      <c r="G106" s="40"/>
      <c r="H106" s="46"/>
    </row>
    <row r="107" s="2" customFormat="1" ht="16.8" customHeight="1">
      <c r="A107" s="40"/>
      <c r="B107" s="46"/>
      <c r="C107" s="299" t="s">
        <v>742</v>
      </c>
      <c r="D107" s="40"/>
      <c r="E107" s="40"/>
      <c r="F107" s="40"/>
      <c r="G107" s="40"/>
      <c r="H107" s="46"/>
    </row>
    <row r="108" s="2" customFormat="1" ht="16.8" customHeight="1">
      <c r="A108" s="40"/>
      <c r="B108" s="46"/>
      <c r="C108" s="297" t="s">
        <v>205</v>
      </c>
      <c r="D108" s="297" t="s">
        <v>206</v>
      </c>
      <c r="E108" s="19" t="s">
        <v>86</v>
      </c>
      <c r="F108" s="298">
        <v>33.375</v>
      </c>
      <c r="G108" s="40"/>
      <c r="H108" s="46"/>
    </row>
    <row r="109" s="2" customFormat="1" ht="16.8" customHeight="1">
      <c r="A109" s="40"/>
      <c r="B109" s="46"/>
      <c r="C109" s="297" t="s">
        <v>240</v>
      </c>
      <c r="D109" s="297" t="s">
        <v>241</v>
      </c>
      <c r="E109" s="19" t="s">
        <v>91</v>
      </c>
      <c r="F109" s="298">
        <v>135</v>
      </c>
      <c r="G109" s="40"/>
      <c r="H109" s="46"/>
    </row>
    <row r="110" s="2" customFormat="1" ht="16.8" customHeight="1">
      <c r="A110" s="40"/>
      <c r="B110" s="46"/>
      <c r="C110" s="297" t="s">
        <v>274</v>
      </c>
      <c r="D110" s="297" t="s">
        <v>275</v>
      </c>
      <c r="E110" s="19" t="s">
        <v>91</v>
      </c>
      <c r="F110" s="298">
        <v>21.949999999999999</v>
      </c>
      <c r="G110" s="40"/>
      <c r="H110" s="46"/>
    </row>
    <row r="111" s="2" customFormat="1" ht="16.8" customHeight="1">
      <c r="A111" s="40"/>
      <c r="B111" s="46"/>
      <c r="C111" s="297" t="s">
        <v>463</v>
      </c>
      <c r="D111" s="297" t="s">
        <v>464</v>
      </c>
      <c r="E111" s="19" t="s">
        <v>91</v>
      </c>
      <c r="F111" s="298">
        <v>21.449999999999999</v>
      </c>
      <c r="G111" s="40"/>
      <c r="H111" s="46"/>
    </row>
    <row r="112" s="2" customFormat="1" ht="16.8" customHeight="1">
      <c r="A112" s="40"/>
      <c r="B112" s="46"/>
      <c r="C112" s="297" t="s">
        <v>483</v>
      </c>
      <c r="D112" s="297" t="s">
        <v>484</v>
      </c>
      <c r="E112" s="19" t="s">
        <v>91</v>
      </c>
      <c r="F112" s="298">
        <v>9.4499999999999993</v>
      </c>
      <c r="G112" s="40"/>
      <c r="H112" s="46"/>
    </row>
    <row r="113" s="2" customFormat="1" ht="16.8" customHeight="1">
      <c r="A113" s="40"/>
      <c r="B113" s="46"/>
      <c r="C113" s="297" t="s">
        <v>542</v>
      </c>
      <c r="D113" s="297" t="s">
        <v>543</v>
      </c>
      <c r="E113" s="19" t="s">
        <v>91</v>
      </c>
      <c r="F113" s="298">
        <v>145</v>
      </c>
      <c r="G113" s="40"/>
      <c r="H113" s="46"/>
    </row>
    <row r="114" s="2" customFormat="1" ht="16.8" customHeight="1">
      <c r="A114" s="40"/>
      <c r="B114" s="46"/>
      <c r="C114" s="297" t="s">
        <v>558</v>
      </c>
      <c r="D114" s="297" t="s">
        <v>559</v>
      </c>
      <c r="E114" s="19" t="s">
        <v>91</v>
      </c>
      <c r="F114" s="298">
        <v>33.399999999999999</v>
      </c>
      <c r="G114" s="40"/>
      <c r="H114" s="46"/>
    </row>
    <row r="115" s="2" customFormat="1" ht="16.8" customHeight="1">
      <c r="A115" s="40"/>
      <c r="B115" s="46"/>
      <c r="C115" s="297" t="s">
        <v>607</v>
      </c>
      <c r="D115" s="297" t="s">
        <v>608</v>
      </c>
      <c r="E115" s="19" t="s">
        <v>91</v>
      </c>
      <c r="F115" s="298">
        <v>145</v>
      </c>
      <c r="G115" s="40"/>
      <c r="H115" s="46"/>
    </row>
    <row r="116" s="2" customFormat="1" ht="16.8" customHeight="1">
      <c r="A116" s="40"/>
      <c r="B116" s="46"/>
      <c r="C116" s="297" t="s">
        <v>389</v>
      </c>
      <c r="D116" s="297" t="s">
        <v>390</v>
      </c>
      <c r="E116" s="19" t="s">
        <v>86</v>
      </c>
      <c r="F116" s="298">
        <v>50.100000000000001</v>
      </c>
      <c r="G116" s="40"/>
      <c r="H116" s="46"/>
    </row>
    <row r="117" s="2" customFormat="1" ht="16.8" customHeight="1">
      <c r="A117" s="40"/>
      <c r="B117" s="46"/>
      <c r="C117" s="297" t="s">
        <v>269</v>
      </c>
      <c r="D117" s="297" t="s">
        <v>270</v>
      </c>
      <c r="E117" s="19" t="s">
        <v>86</v>
      </c>
      <c r="F117" s="298">
        <v>9.6579999999999995</v>
      </c>
      <c r="G117" s="40"/>
      <c r="H117" s="46"/>
    </row>
    <row r="118" s="2" customFormat="1" ht="16.8" customHeight="1">
      <c r="A118" s="40"/>
      <c r="B118" s="46"/>
      <c r="C118" s="297" t="s">
        <v>599</v>
      </c>
      <c r="D118" s="297" t="s">
        <v>600</v>
      </c>
      <c r="E118" s="19" t="s">
        <v>91</v>
      </c>
      <c r="F118" s="298">
        <v>10</v>
      </c>
      <c r="G118" s="40"/>
      <c r="H118" s="46"/>
    </row>
    <row r="119" s="2" customFormat="1" ht="16.8" customHeight="1">
      <c r="A119" s="40"/>
      <c r="B119" s="46"/>
      <c r="C119" s="293" t="s">
        <v>102</v>
      </c>
      <c r="D119" s="294" t="s">
        <v>103</v>
      </c>
      <c r="E119" s="295" t="s">
        <v>91</v>
      </c>
      <c r="F119" s="296">
        <v>6.2999999999999998</v>
      </c>
      <c r="G119" s="40"/>
      <c r="H119" s="46"/>
    </row>
    <row r="120" s="2" customFormat="1" ht="16.8" customHeight="1">
      <c r="A120" s="40"/>
      <c r="B120" s="46"/>
      <c r="C120" s="297" t="s">
        <v>19</v>
      </c>
      <c r="D120" s="297" t="s">
        <v>746</v>
      </c>
      <c r="E120" s="19" t="s">
        <v>19</v>
      </c>
      <c r="F120" s="298">
        <v>6.2999999999999998</v>
      </c>
      <c r="G120" s="40"/>
      <c r="H120" s="46"/>
    </row>
    <row r="121" s="2" customFormat="1" ht="16.8" customHeight="1">
      <c r="A121" s="40"/>
      <c r="B121" s="46"/>
      <c r="C121" s="299" t="s">
        <v>742</v>
      </c>
      <c r="D121" s="40"/>
      <c r="E121" s="40"/>
      <c r="F121" s="40"/>
      <c r="G121" s="40"/>
      <c r="H121" s="46"/>
    </row>
    <row r="122" s="2" customFormat="1" ht="16.8" customHeight="1">
      <c r="A122" s="40"/>
      <c r="B122" s="46"/>
      <c r="C122" s="297" t="s">
        <v>205</v>
      </c>
      <c r="D122" s="297" t="s">
        <v>206</v>
      </c>
      <c r="E122" s="19" t="s">
        <v>86</v>
      </c>
      <c r="F122" s="298">
        <v>33.375</v>
      </c>
      <c r="G122" s="40"/>
      <c r="H122" s="46"/>
    </row>
    <row r="123" s="2" customFormat="1" ht="16.8" customHeight="1">
      <c r="A123" s="40"/>
      <c r="B123" s="46"/>
      <c r="C123" s="297" t="s">
        <v>226</v>
      </c>
      <c r="D123" s="297" t="s">
        <v>227</v>
      </c>
      <c r="E123" s="19" t="s">
        <v>91</v>
      </c>
      <c r="F123" s="298">
        <v>178.40000000000001</v>
      </c>
      <c r="G123" s="40"/>
      <c r="H123" s="46"/>
    </row>
    <row r="124" s="2" customFormat="1" ht="16.8" customHeight="1">
      <c r="A124" s="40"/>
      <c r="B124" s="46"/>
      <c r="C124" s="297" t="s">
        <v>240</v>
      </c>
      <c r="D124" s="297" t="s">
        <v>241</v>
      </c>
      <c r="E124" s="19" t="s">
        <v>91</v>
      </c>
      <c r="F124" s="298">
        <v>135</v>
      </c>
      <c r="G124" s="40"/>
      <c r="H124" s="46"/>
    </row>
    <row r="125" s="2" customFormat="1" ht="16.8" customHeight="1">
      <c r="A125" s="40"/>
      <c r="B125" s="46"/>
      <c r="C125" s="297" t="s">
        <v>542</v>
      </c>
      <c r="D125" s="297" t="s">
        <v>543</v>
      </c>
      <c r="E125" s="19" t="s">
        <v>91</v>
      </c>
      <c r="F125" s="298">
        <v>145</v>
      </c>
      <c r="G125" s="40"/>
      <c r="H125" s="46"/>
    </row>
    <row r="126" s="2" customFormat="1" ht="16.8" customHeight="1">
      <c r="A126" s="40"/>
      <c r="B126" s="46"/>
      <c r="C126" s="297" t="s">
        <v>607</v>
      </c>
      <c r="D126" s="297" t="s">
        <v>608</v>
      </c>
      <c r="E126" s="19" t="s">
        <v>91</v>
      </c>
      <c r="F126" s="298">
        <v>145</v>
      </c>
      <c r="G126" s="40"/>
      <c r="H126" s="46"/>
    </row>
    <row r="127" s="2" customFormat="1" ht="16.8" customHeight="1">
      <c r="A127" s="40"/>
      <c r="B127" s="46"/>
      <c r="C127" s="293" t="s">
        <v>106</v>
      </c>
      <c r="D127" s="294" t="s">
        <v>107</v>
      </c>
      <c r="E127" s="295" t="s">
        <v>86</v>
      </c>
      <c r="F127" s="296">
        <v>2.1880000000000002</v>
      </c>
      <c r="G127" s="40"/>
      <c r="H127" s="46"/>
    </row>
    <row r="128" s="2" customFormat="1" ht="16.8" customHeight="1">
      <c r="A128" s="40"/>
      <c r="B128" s="46"/>
      <c r="C128" s="297" t="s">
        <v>19</v>
      </c>
      <c r="D128" s="297" t="s">
        <v>747</v>
      </c>
      <c r="E128" s="19" t="s">
        <v>19</v>
      </c>
      <c r="F128" s="298">
        <v>2.1880000000000002</v>
      </c>
      <c r="G128" s="40"/>
      <c r="H128" s="46"/>
    </row>
    <row r="129" s="2" customFormat="1" ht="16.8" customHeight="1">
      <c r="A129" s="40"/>
      <c r="B129" s="46"/>
      <c r="C129" s="299" t="s">
        <v>742</v>
      </c>
      <c r="D129" s="40"/>
      <c r="E129" s="40"/>
      <c r="F129" s="40"/>
      <c r="G129" s="40"/>
      <c r="H129" s="46"/>
    </row>
    <row r="130" s="2" customFormat="1" ht="16.8" customHeight="1">
      <c r="A130" s="40"/>
      <c r="B130" s="46"/>
      <c r="C130" s="297" t="s">
        <v>306</v>
      </c>
      <c r="D130" s="297" t="s">
        <v>307</v>
      </c>
      <c r="E130" s="19" t="s">
        <v>86</v>
      </c>
      <c r="F130" s="298">
        <v>69.596000000000004</v>
      </c>
      <c r="G130" s="40"/>
      <c r="H130" s="46"/>
    </row>
    <row r="131" s="2" customFormat="1" ht="16.8" customHeight="1">
      <c r="A131" s="40"/>
      <c r="B131" s="46"/>
      <c r="C131" s="297" t="s">
        <v>522</v>
      </c>
      <c r="D131" s="297" t="s">
        <v>523</v>
      </c>
      <c r="E131" s="19" t="s">
        <v>86</v>
      </c>
      <c r="F131" s="298">
        <v>68.790999999999997</v>
      </c>
      <c r="G131" s="40"/>
      <c r="H131" s="46"/>
    </row>
    <row r="132" s="2" customFormat="1" ht="16.8" customHeight="1">
      <c r="A132" s="40"/>
      <c r="B132" s="46"/>
      <c r="C132" s="297" t="s">
        <v>329</v>
      </c>
      <c r="D132" s="297" t="s">
        <v>330</v>
      </c>
      <c r="E132" s="19" t="s">
        <v>86</v>
      </c>
      <c r="F132" s="298">
        <v>30.126999999999999</v>
      </c>
      <c r="G132" s="40"/>
      <c r="H132" s="46"/>
    </row>
    <row r="133" s="2" customFormat="1" ht="16.8" customHeight="1">
      <c r="A133" s="40"/>
      <c r="B133" s="46"/>
      <c r="C133" s="297" t="s">
        <v>367</v>
      </c>
      <c r="D133" s="297" t="s">
        <v>368</v>
      </c>
      <c r="E133" s="19" t="s">
        <v>86</v>
      </c>
      <c r="F133" s="298">
        <v>68.790999999999997</v>
      </c>
      <c r="G133" s="40"/>
      <c r="H133" s="46"/>
    </row>
    <row r="134" s="2" customFormat="1" ht="16.8" customHeight="1">
      <c r="A134" s="40"/>
      <c r="B134" s="46"/>
      <c r="C134" s="293" t="s">
        <v>110</v>
      </c>
      <c r="D134" s="294" t="s">
        <v>111</v>
      </c>
      <c r="E134" s="295" t="s">
        <v>91</v>
      </c>
      <c r="F134" s="296">
        <v>1.25</v>
      </c>
      <c r="G134" s="40"/>
      <c r="H134" s="46"/>
    </row>
    <row r="135" s="2" customFormat="1" ht="16.8" customHeight="1">
      <c r="A135" s="40"/>
      <c r="B135" s="46"/>
      <c r="C135" s="297" t="s">
        <v>19</v>
      </c>
      <c r="D135" s="297" t="s">
        <v>92</v>
      </c>
      <c r="E135" s="19" t="s">
        <v>19</v>
      </c>
      <c r="F135" s="298">
        <v>1.25</v>
      </c>
      <c r="G135" s="40"/>
      <c r="H135" s="46"/>
    </row>
    <row r="136" s="2" customFormat="1" ht="16.8" customHeight="1">
      <c r="A136" s="40"/>
      <c r="B136" s="46"/>
      <c r="C136" s="299" t="s">
        <v>742</v>
      </c>
      <c r="D136" s="40"/>
      <c r="E136" s="40"/>
      <c r="F136" s="40"/>
      <c r="G136" s="40"/>
      <c r="H136" s="46"/>
    </row>
    <row r="137" s="2" customFormat="1" ht="16.8" customHeight="1">
      <c r="A137" s="40"/>
      <c r="B137" s="46"/>
      <c r="C137" s="297" t="s">
        <v>205</v>
      </c>
      <c r="D137" s="297" t="s">
        <v>206</v>
      </c>
      <c r="E137" s="19" t="s">
        <v>86</v>
      </c>
      <c r="F137" s="298">
        <v>33.375</v>
      </c>
      <c r="G137" s="40"/>
      <c r="H137" s="46"/>
    </row>
    <row r="138" s="2" customFormat="1" ht="16.8" customHeight="1">
      <c r="A138" s="40"/>
      <c r="B138" s="46"/>
      <c r="C138" s="297" t="s">
        <v>240</v>
      </c>
      <c r="D138" s="297" t="s">
        <v>241</v>
      </c>
      <c r="E138" s="19" t="s">
        <v>91</v>
      </c>
      <c r="F138" s="298">
        <v>135</v>
      </c>
      <c r="G138" s="40"/>
      <c r="H138" s="46"/>
    </row>
    <row r="139" s="2" customFormat="1" ht="16.8" customHeight="1">
      <c r="A139" s="40"/>
      <c r="B139" s="46"/>
      <c r="C139" s="297" t="s">
        <v>274</v>
      </c>
      <c r="D139" s="297" t="s">
        <v>275</v>
      </c>
      <c r="E139" s="19" t="s">
        <v>91</v>
      </c>
      <c r="F139" s="298">
        <v>21.949999999999999</v>
      </c>
      <c r="G139" s="40"/>
      <c r="H139" s="46"/>
    </row>
    <row r="140" s="2" customFormat="1" ht="16.8" customHeight="1">
      <c r="A140" s="40"/>
      <c r="B140" s="46"/>
      <c r="C140" s="297" t="s">
        <v>483</v>
      </c>
      <c r="D140" s="297" t="s">
        <v>484</v>
      </c>
      <c r="E140" s="19" t="s">
        <v>91</v>
      </c>
      <c r="F140" s="298">
        <v>9.4499999999999993</v>
      </c>
      <c r="G140" s="40"/>
      <c r="H140" s="46"/>
    </row>
    <row r="141" s="2" customFormat="1" ht="16.8" customHeight="1">
      <c r="A141" s="40"/>
      <c r="B141" s="46"/>
      <c r="C141" s="297" t="s">
        <v>542</v>
      </c>
      <c r="D141" s="297" t="s">
        <v>543</v>
      </c>
      <c r="E141" s="19" t="s">
        <v>91</v>
      </c>
      <c r="F141" s="298">
        <v>145</v>
      </c>
      <c r="G141" s="40"/>
      <c r="H141" s="46"/>
    </row>
    <row r="142" s="2" customFormat="1" ht="16.8" customHeight="1">
      <c r="A142" s="40"/>
      <c r="B142" s="46"/>
      <c r="C142" s="297" t="s">
        <v>558</v>
      </c>
      <c r="D142" s="297" t="s">
        <v>559</v>
      </c>
      <c r="E142" s="19" t="s">
        <v>91</v>
      </c>
      <c r="F142" s="298">
        <v>33.399999999999999</v>
      </c>
      <c r="G142" s="40"/>
      <c r="H142" s="46"/>
    </row>
    <row r="143" s="2" customFormat="1" ht="16.8" customHeight="1">
      <c r="A143" s="40"/>
      <c r="B143" s="46"/>
      <c r="C143" s="297" t="s">
        <v>607</v>
      </c>
      <c r="D143" s="297" t="s">
        <v>608</v>
      </c>
      <c r="E143" s="19" t="s">
        <v>91</v>
      </c>
      <c r="F143" s="298">
        <v>145</v>
      </c>
      <c r="G143" s="40"/>
      <c r="H143" s="46"/>
    </row>
    <row r="144" s="2" customFormat="1" ht="16.8" customHeight="1">
      <c r="A144" s="40"/>
      <c r="B144" s="46"/>
      <c r="C144" s="297" t="s">
        <v>621</v>
      </c>
      <c r="D144" s="297" t="s">
        <v>622</v>
      </c>
      <c r="E144" s="19" t="s">
        <v>86</v>
      </c>
      <c r="F144" s="298">
        <v>5.0099999999999998</v>
      </c>
      <c r="G144" s="40"/>
      <c r="H144" s="46"/>
    </row>
    <row r="145" s="2" customFormat="1" ht="16.8" customHeight="1">
      <c r="A145" s="40"/>
      <c r="B145" s="46"/>
      <c r="C145" s="297" t="s">
        <v>633</v>
      </c>
      <c r="D145" s="297" t="s">
        <v>634</v>
      </c>
      <c r="E145" s="19" t="s">
        <v>86</v>
      </c>
      <c r="F145" s="298">
        <v>5.0099999999999998</v>
      </c>
      <c r="G145" s="40"/>
      <c r="H145" s="46"/>
    </row>
    <row r="146" s="2" customFormat="1" ht="16.8" customHeight="1">
      <c r="A146" s="40"/>
      <c r="B146" s="46"/>
      <c r="C146" s="297" t="s">
        <v>639</v>
      </c>
      <c r="D146" s="297" t="s">
        <v>640</v>
      </c>
      <c r="E146" s="19" t="s">
        <v>86</v>
      </c>
      <c r="F146" s="298">
        <v>5.0099999999999998</v>
      </c>
      <c r="G146" s="40"/>
      <c r="H146" s="46"/>
    </row>
    <row r="147" s="2" customFormat="1" ht="16.8" customHeight="1">
      <c r="A147" s="40"/>
      <c r="B147" s="46"/>
      <c r="C147" s="297" t="s">
        <v>649</v>
      </c>
      <c r="D147" s="297" t="s">
        <v>650</v>
      </c>
      <c r="E147" s="19" t="s">
        <v>91</v>
      </c>
      <c r="F147" s="298">
        <v>16.699999999999999</v>
      </c>
      <c r="G147" s="40"/>
      <c r="H147" s="46"/>
    </row>
    <row r="148" s="2" customFormat="1" ht="16.8" customHeight="1">
      <c r="A148" s="40"/>
      <c r="B148" s="46"/>
      <c r="C148" s="297" t="s">
        <v>655</v>
      </c>
      <c r="D148" s="297" t="s">
        <v>656</v>
      </c>
      <c r="E148" s="19" t="s">
        <v>86</v>
      </c>
      <c r="F148" s="298">
        <v>5.0099999999999998</v>
      </c>
      <c r="G148" s="40"/>
      <c r="H148" s="46"/>
    </row>
    <row r="149" s="2" customFormat="1" ht="16.8" customHeight="1">
      <c r="A149" s="40"/>
      <c r="B149" s="46"/>
      <c r="C149" s="297" t="s">
        <v>389</v>
      </c>
      <c r="D149" s="297" t="s">
        <v>390</v>
      </c>
      <c r="E149" s="19" t="s">
        <v>86</v>
      </c>
      <c r="F149" s="298">
        <v>50.100000000000001</v>
      </c>
      <c r="G149" s="40"/>
      <c r="H149" s="46"/>
    </row>
    <row r="150" s="2" customFormat="1" ht="16.8" customHeight="1">
      <c r="A150" s="40"/>
      <c r="B150" s="46"/>
      <c r="C150" s="297" t="s">
        <v>269</v>
      </c>
      <c r="D150" s="297" t="s">
        <v>270</v>
      </c>
      <c r="E150" s="19" t="s">
        <v>86</v>
      </c>
      <c r="F150" s="298">
        <v>9.6579999999999995</v>
      </c>
      <c r="G150" s="40"/>
      <c r="H150" s="46"/>
    </row>
    <row r="151" s="2" customFormat="1" ht="16.8" customHeight="1">
      <c r="A151" s="40"/>
      <c r="B151" s="46"/>
      <c r="C151" s="293" t="s">
        <v>112</v>
      </c>
      <c r="D151" s="294" t="s">
        <v>113</v>
      </c>
      <c r="E151" s="295" t="s">
        <v>91</v>
      </c>
      <c r="F151" s="296">
        <v>6</v>
      </c>
      <c r="G151" s="40"/>
      <c r="H151" s="46"/>
    </row>
    <row r="152" s="2" customFormat="1" ht="16.8" customHeight="1">
      <c r="A152" s="40"/>
      <c r="B152" s="46"/>
      <c r="C152" s="297" t="s">
        <v>19</v>
      </c>
      <c r="D152" s="297" t="s">
        <v>748</v>
      </c>
      <c r="E152" s="19" t="s">
        <v>19</v>
      </c>
      <c r="F152" s="298">
        <v>6</v>
      </c>
      <c r="G152" s="40"/>
      <c r="H152" s="46"/>
    </row>
    <row r="153" s="2" customFormat="1" ht="16.8" customHeight="1">
      <c r="A153" s="40"/>
      <c r="B153" s="46"/>
      <c r="C153" s="299" t="s">
        <v>742</v>
      </c>
      <c r="D153" s="40"/>
      <c r="E153" s="40"/>
      <c r="F153" s="40"/>
      <c r="G153" s="40"/>
      <c r="H153" s="46"/>
    </row>
    <row r="154" s="2" customFormat="1" ht="16.8" customHeight="1">
      <c r="A154" s="40"/>
      <c r="B154" s="46"/>
      <c r="C154" s="297" t="s">
        <v>205</v>
      </c>
      <c r="D154" s="297" t="s">
        <v>206</v>
      </c>
      <c r="E154" s="19" t="s">
        <v>86</v>
      </c>
      <c r="F154" s="298">
        <v>33.375</v>
      </c>
      <c r="G154" s="40"/>
      <c r="H154" s="46"/>
    </row>
    <row r="155" s="2" customFormat="1" ht="16.8" customHeight="1">
      <c r="A155" s="40"/>
      <c r="B155" s="46"/>
      <c r="C155" s="297" t="s">
        <v>226</v>
      </c>
      <c r="D155" s="297" t="s">
        <v>227</v>
      </c>
      <c r="E155" s="19" t="s">
        <v>91</v>
      </c>
      <c r="F155" s="298">
        <v>178.40000000000001</v>
      </c>
      <c r="G155" s="40"/>
      <c r="H155" s="46"/>
    </row>
    <row r="156" s="2" customFormat="1" ht="16.8" customHeight="1">
      <c r="A156" s="40"/>
      <c r="B156" s="46"/>
      <c r="C156" s="297" t="s">
        <v>240</v>
      </c>
      <c r="D156" s="297" t="s">
        <v>241</v>
      </c>
      <c r="E156" s="19" t="s">
        <v>91</v>
      </c>
      <c r="F156" s="298">
        <v>135</v>
      </c>
      <c r="G156" s="40"/>
      <c r="H156" s="46"/>
    </row>
    <row r="157" s="2" customFormat="1" ht="16.8" customHeight="1">
      <c r="A157" s="40"/>
      <c r="B157" s="46"/>
      <c r="C157" s="297" t="s">
        <v>542</v>
      </c>
      <c r="D157" s="297" t="s">
        <v>543</v>
      </c>
      <c r="E157" s="19" t="s">
        <v>91</v>
      </c>
      <c r="F157" s="298">
        <v>145</v>
      </c>
      <c r="G157" s="40"/>
      <c r="H157" s="46"/>
    </row>
    <row r="158" s="2" customFormat="1" ht="16.8" customHeight="1">
      <c r="A158" s="40"/>
      <c r="B158" s="46"/>
      <c r="C158" s="297" t="s">
        <v>607</v>
      </c>
      <c r="D158" s="297" t="s">
        <v>608</v>
      </c>
      <c r="E158" s="19" t="s">
        <v>91</v>
      </c>
      <c r="F158" s="298">
        <v>145</v>
      </c>
      <c r="G158" s="40"/>
      <c r="H158" s="46"/>
    </row>
    <row r="159" s="2" customFormat="1" ht="16.8" customHeight="1">
      <c r="A159" s="40"/>
      <c r="B159" s="46"/>
      <c r="C159" s="293" t="s">
        <v>115</v>
      </c>
      <c r="D159" s="294" t="s">
        <v>116</v>
      </c>
      <c r="E159" s="295" t="s">
        <v>86</v>
      </c>
      <c r="F159" s="296">
        <v>0.80500000000000005</v>
      </c>
      <c r="G159" s="40"/>
      <c r="H159" s="46"/>
    </row>
    <row r="160" s="2" customFormat="1" ht="16.8" customHeight="1">
      <c r="A160" s="40"/>
      <c r="B160" s="46"/>
      <c r="C160" s="297" t="s">
        <v>19</v>
      </c>
      <c r="D160" s="297" t="s">
        <v>749</v>
      </c>
      <c r="E160" s="19" t="s">
        <v>19</v>
      </c>
      <c r="F160" s="298">
        <v>0.80500000000000005</v>
      </c>
      <c r="G160" s="40"/>
      <c r="H160" s="46"/>
    </row>
    <row r="161" s="2" customFormat="1" ht="16.8" customHeight="1">
      <c r="A161" s="40"/>
      <c r="B161" s="46"/>
      <c r="C161" s="299" t="s">
        <v>742</v>
      </c>
      <c r="D161" s="40"/>
      <c r="E161" s="40"/>
      <c r="F161" s="40"/>
      <c r="G161" s="40"/>
      <c r="H161" s="46"/>
    </row>
    <row r="162" s="2" customFormat="1" ht="16.8" customHeight="1">
      <c r="A162" s="40"/>
      <c r="B162" s="46"/>
      <c r="C162" s="297" t="s">
        <v>306</v>
      </c>
      <c r="D162" s="297" t="s">
        <v>307</v>
      </c>
      <c r="E162" s="19" t="s">
        <v>86</v>
      </c>
      <c r="F162" s="298">
        <v>69.596000000000004</v>
      </c>
      <c r="G162" s="40"/>
      <c r="H162" s="46"/>
    </row>
    <row r="163" s="2" customFormat="1" ht="16.8" customHeight="1">
      <c r="A163" s="40"/>
      <c r="B163" s="46"/>
      <c r="C163" s="297" t="s">
        <v>532</v>
      </c>
      <c r="D163" s="297" t="s">
        <v>533</v>
      </c>
      <c r="E163" s="19" t="s">
        <v>504</v>
      </c>
      <c r="F163" s="298">
        <v>0.80500000000000005</v>
      </c>
      <c r="G163" s="40"/>
      <c r="H163" s="46"/>
    </row>
    <row r="164" s="2" customFormat="1" ht="16.8" customHeight="1">
      <c r="A164" s="40"/>
      <c r="B164" s="46"/>
      <c r="C164" s="297" t="s">
        <v>322</v>
      </c>
      <c r="D164" s="297" t="s">
        <v>323</v>
      </c>
      <c r="E164" s="19" t="s">
        <v>86</v>
      </c>
      <c r="F164" s="298">
        <v>0.80500000000000005</v>
      </c>
      <c r="G164" s="40"/>
      <c r="H164" s="46"/>
    </row>
    <row r="165" s="2" customFormat="1" ht="16.8" customHeight="1">
      <c r="A165" s="40"/>
      <c r="B165" s="46"/>
      <c r="C165" s="297" t="s">
        <v>360</v>
      </c>
      <c r="D165" s="297" t="s">
        <v>361</v>
      </c>
      <c r="E165" s="19" t="s">
        <v>86</v>
      </c>
      <c r="F165" s="298">
        <v>0.80500000000000005</v>
      </c>
      <c r="G165" s="40"/>
      <c r="H165" s="46"/>
    </row>
    <row r="166" s="2" customFormat="1" ht="16.8" customHeight="1">
      <c r="A166" s="40"/>
      <c r="B166" s="46"/>
      <c r="C166" s="293" t="s">
        <v>118</v>
      </c>
      <c r="D166" s="294" t="s">
        <v>119</v>
      </c>
      <c r="E166" s="295" t="s">
        <v>91</v>
      </c>
      <c r="F166" s="296">
        <v>0.69999999999999996</v>
      </c>
      <c r="G166" s="40"/>
      <c r="H166" s="46"/>
    </row>
    <row r="167" s="2" customFormat="1" ht="16.8" customHeight="1">
      <c r="A167" s="40"/>
      <c r="B167" s="46"/>
      <c r="C167" s="297" t="s">
        <v>19</v>
      </c>
      <c r="D167" s="297" t="s">
        <v>120</v>
      </c>
      <c r="E167" s="19" t="s">
        <v>19</v>
      </c>
      <c r="F167" s="298">
        <v>0.69999999999999996</v>
      </c>
      <c r="G167" s="40"/>
      <c r="H167" s="46"/>
    </row>
    <row r="168" s="2" customFormat="1" ht="16.8" customHeight="1">
      <c r="A168" s="40"/>
      <c r="B168" s="46"/>
      <c r="C168" s="299" t="s">
        <v>742</v>
      </c>
      <c r="D168" s="40"/>
      <c r="E168" s="40"/>
      <c r="F168" s="40"/>
      <c r="G168" s="40"/>
      <c r="H168" s="46"/>
    </row>
    <row r="169" s="2" customFormat="1" ht="16.8" customHeight="1">
      <c r="A169" s="40"/>
      <c r="B169" s="46"/>
      <c r="C169" s="297" t="s">
        <v>205</v>
      </c>
      <c r="D169" s="297" t="s">
        <v>206</v>
      </c>
      <c r="E169" s="19" t="s">
        <v>86</v>
      </c>
      <c r="F169" s="298">
        <v>33.375</v>
      </c>
      <c r="G169" s="40"/>
      <c r="H169" s="46"/>
    </row>
    <row r="170" s="2" customFormat="1" ht="16.8" customHeight="1">
      <c r="A170" s="40"/>
      <c r="B170" s="46"/>
      <c r="C170" s="297" t="s">
        <v>240</v>
      </c>
      <c r="D170" s="297" t="s">
        <v>241</v>
      </c>
      <c r="E170" s="19" t="s">
        <v>91</v>
      </c>
      <c r="F170" s="298">
        <v>135</v>
      </c>
      <c r="G170" s="40"/>
      <c r="H170" s="46"/>
    </row>
    <row r="171" s="2" customFormat="1" ht="16.8" customHeight="1">
      <c r="A171" s="40"/>
      <c r="B171" s="46"/>
      <c r="C171" s="297" t="s">
        <v>259</v>
      </c>
      <c r="D171" s="297" t="s">
        <v>260</v>
      </c>
      <c r="E171" s="19" t="s">
        <v>91</v>
      </c>
      <c r="F171" s="298">
        <v>12.15</v>
      </c>
      <c r="G171" s="40"/>
      <c r="H171" s="46"/>
    </row>
    <row r="172" s="2" customFormat="1" ht="16.8" customHeight="1">
      <c r="A172" s="40"/>
      <c r="B172" s="46"/>
      <c r="C172" s="297" t="s">
        <v>274</v>
      </c>
      <c r="D172" s="297" t="s">
        <v>275</v>
      </c>
      <c r="E172" s="19" t="s">
        <v>91</v>
      </c>
      <c r="F172" s="298">
        <v>21.949999999999999</v>
      </c>
      <c r="G172" s="40"/>
      <c r="H172" s="46"/>
    </row>
    <row r="173" s="2" customFormat="1" ht="16.8" customHeight="1">
      <c r="A173" s="40"/>
      <c r="B173" s="46"/>
      <c r="C173" s="297" t="s">
        <v>483</v>
      </c>
      <c r="D173" s="297" t="s">
        <v>484</v>
      </c>
      <c r="E173" s="19" t="s">
        <v>91</v>
      </c>
      <c r="F173" s="298">
        <v>9.4499999999999993</v>
      </c>
      <c r="G173" s="40"/>
      <c r="H173" s="46"/>
    </row>
    <row r="174" s="2" customFormat="1" ht="16.8" customHeight="1">
      <c r="A174" s="40"/>
      <c r="B174" s="46"/>
      <c r="C174" s="297" t="s">
        <v>542</v>
      </c>
      <c r="D174" s="297" t="s">
        <v>543</v>
      </c>
      <c r="E174" s="19" t="s">
        <v>91</v>
      </c>
      <c r="F174" s="298">
        <v>145</v>
      </c>
      <c r="G174" s="40"/>
      <c r="H174" s="46"/>
    </row>
    <row r="175" s="2" customFormat="1" ht="16.8" customHeight="1">
      <c r="A175" s="40"/>
      <c r="B175" s="46"/>
      <c r="C175" s="297" t="s">
        <v>558</v>
      </c>
      <c r="D175" s="297" t="s">
        <v>559</v>
      </c>
      <c r="E175" s="19" t="s">
        <v>91</v>
      </c>
      <c r="F175" s="298">
        <v>33.399999999999999</v>
      </c>
      <c r="G175" s="40"/>
      <c r="H175" s="46"/>
    </row>
    <row r="176" s="2" customFormat="1" ht="16.8" customHeight="1">
      <c r="A176" s="40"/>
      <c r="B176" s="46"/>
      <c r="C176" s="297" t="s">
        <v>607</v>
      </c>
      <c r="D176" s="297" t="s">
        <v>608</v>
      </c>
      <c r="E176" s="19" t="s">
        <v>91</v>
      </c>
      <c r="F176" s="298">
        <v>145</v>
      </c>
      <c r="G176" s="40"/>
      <c r="H176" s="46"/>
    </row>
    <row r="177" s="2" customFormat="1" ht="16.8" customHeight="1">
      <c r="A177" s="40"/>
      <c r="B177" s="46"/>
      <c r="C177" s="297" t="s">
        <v>621</v>
      </c>
      <c r="D177" s="297" t="s">
        <v>622</v>
      </c>
      <c r="E177" s="19" t="s">
        <v>86</v>
      </c>
      <c r="F177" s="298">
        <v>5.0099999999999998</v>
      </c>
      <c r="G177" s="40"/>
      <c r="H177" s="46"/>
    </row>
    <row r="178" s="2" customFormat="1" ht="16.8" customHeight="1">
      <c r="A178" s="40"/>
      <c r="B178" s="46"/>
      <c r="C178" s="297" t="s">
        <v>633</v>
      </c>
      <c r="D178" s="297" t="s">
        <v>634</v>
      </c>
      <c r="E178" s="19" t="s">
        <v>86</v>
      </c>
      <c r="F178" s="298">
        <v>5.0099999999999998</v>
      </c>
      <c r="G178" s="40"/>
      <c r="H178" s="46"/>
    </row>
    <row r="179" s="2" customFormat="1" ht="16.8" customHeight="1">
      <c r="A179" s="40"/>
      <c r="B179" s="46"/>
      <c r="C179" s="297" t="s">
        <v>639</v>
      </c>
      <c r="D179" s="297" t="s">
        <v>640</v>
      </c>
      <c r="E179" s="19" t="s">
        <v>86</v>
      </c>
      <c r="F179" s="298">
        <v>5.0099999999999998</v>
      </c>
      <c r="G179" s="40"/>
      <c r="H179" s="46"/>
    </row>
    <row r="180" s="2" customFormat="1" ht="16.8" customHeight="1">
      <c r="A180" s="40"/>
      <c r="B180" s="46"/>
      <c r="C180" s="297" t="s">
        <v>649</v>
      </c>
      <c r="D180" s="297" t="s">
        <v>650</v>
      </c>
      <c r="E180" s="19" t="s">
        <v>91</v>
      </c>
      <c r="F180" s="298">
        <v>16.699999999999999</v>
      </c>
      <c r="G180" s="40"/>
      <c r="H180" s="46"/>
    </row>
    <row r="181" s="2" customFormat="1" ht="16.8" customHeight="1">
      <c r="A181" s="40"/>
      <c r="B181" s="46"/>
      <c r="C181" s="297" t="s">
        <v>655</v>
      </c>
      <c r="D181" s="297" t="s">
        <v>656</v>
      </c>
      <c r="E181" s="19" t="s">
        <v>86</v>
      </c>
      <c r="F181" s="298">
        <v>5.0099999999999998</v>
      </c>
      <c r="G181" s="40"/>
      <c r="H181" s="46"/>
    </row>
    <row r="182" s="2" customFormat="1" ht="16.8" customHeight="1">
      <c r="A182" s="40"/>
      <c r="B182" s="46"/>
      <c r="C182" s="297" t="s">
        <v>389</v>
      </c>
      <c r="D182" s="297" t="s">
        <v>390</v>
      </c>
      <c r="E182" s="19" t="s">
        <v>86</v>
      </c>
      <c r="F182" s="298">
        <v>50.100000000000001</v>
      </c>
      <c r="G182" s="40"/>
      <c r="H182" s="46"/>
    </row>
    <row r="183" s="2" customFormat="1" ht="16.8" customHeight="1">
      <c r="A183" s="40"/>
      <c r="B183" s="46"/>
      <c r="C183" s="297" t="s">
        <v>269</v>
      </c>
      <c r="D183" s="297" t="s">
        <v>270</v>
      </c>
      <c r="E183" s="19" t="s">
        <v>86</v>
      </c>
      <c r="F183" s="298">
        <v>9.6579999999999995</v>
      </c>
      <c r="G183" s="40"/>
      <c r="H183" s="46"/>
    </row>
    <row r="184" s="2" customFormat="1" ht="16.8" customHeight="1">
      <c r="A184" s="40"/>
      <c r="B184" s="46"/>
      <c r="C184" s="297" t="s">
        <v>269</v>
      </c>
      <c r="D184" s="297" t="s">
        <v>270</v>
      </c>
      <c r="E184" s="19" t="s">
        <v>86</v>
      </c>
      <c r="F184" s="298">
        <v>2.673</v>
      </c>
      <c r="G184" s="40"/>
      <c r="H184" s="46"/>
    </row>
    <row r="185" s="2" customFormat="1" ht="16.8" customHeight="1">
      <c r="A185" s="40"/>
      <c r="B185" s="46"/>
      <c r="C185" s="293" t="s">
        <v>121</v>
      </c>
      <c r="D185" s="294" t="s">
        <v>122</v>
      </c>
      <c r="E185" s="295" t="s">
        <v>91</v>
      </c>
      <c r="F185" s="296">
        <v>3.7000000000000002</v>
      </c>
      <c r="G185" s="40"/>
      <c r="H185" s="46"/>
    </row>
    <row r="186" s="2" customFormat="1" ht="16.8" customHeight="1">
      <c r="A186" s="40"/>
      <c r="B186" s="46"/>
      <c r="C186" s="297" t="s">
        <v>19</v>
      </c>
      <c r="D186" s="297" t="s">
        <v>750</v>
      </c>
      <c r="E186" s="19" t="s">
        <v>19</v>
      </c>
      <c r="F186" s="298">
        <v>3.7000000000000002</v>
      </c>
      <c r="G186" s="40"/>
      <c r="H186" s="46"/>
    </row>
    <row r="187" s="2" customFormat="1" ht="16.8" customHeight="1">
      <c r="A187" s="40"/>
      <c r="B187" s="46"/>
      <c r="C187" s="299" t="s">
        <v>742</v>
      </c>
      <c r="D187" s="40"/>
      <c r="E187" s="40"/>
      <c r="F187" s="40"/>
      <c r="G187" s="40"/>
      <c r="H187" s="46"/>
    </row>
    <row r="188" s="2" customFormat="1" ht="16.8" customHeight="1">
      <c r="A188" s="40"/>
      <c r="B188" s="46"/>
      <c r="C188" s="297" t="s">
        <v>205</v>
      </c>
      <c r="D188" s="297" t="s">
        <v>206</v>
      </c>
      <c r="E188" s="19" t="s">
        <v>86</v>
      </c>
      <c r="F188" s="298">
        <v>33.375</v>
      </c>
      <c r="G188" s="40"/>
      <c r="H188" s="46"/>
    </row>
    <row r="189" s="2" customFormat="1" ht="16.8" customHeight="1">
      <c r="A189" s="40"/>
      <c r="B189" s="46"/>
      <c r="C189" s="297" t="s">
        <v>226</v>
      </c>
      <c r="D189" s="297" t="s">
        <v>227</v>
      </c>
      <c r="E189" s="19" t="s">
        <v>91</v>
      </c>
      <c r="F189" s="298">
        <v>178.40000000000001</v>
      </c>
      <c r="G189" s="40"/>
      <c r="H189" s="46"/>
    </row>
    <row r="190" s="2" customFormat="1" ht="16.8" customHeight="1">
      <c r="A190" s="40"/>
      <c r="B190" s="46"/>
      <c r="C190" s="297" t="s">
        <v>240</v>
      </c>
      <c r="D190" s="297" t="s">
        <v>241</v>
      </c>
      <c r="E190" s="19" t="s">
        <v>91</v>
      </c>
      <c r="F190" s="298">
        <v>135</v>
      </c>
      <c r="G190" s="40"/>
      <c r="H190" s="46"/>
    </row>
    <row r="191" s="2" customFormat="1" ht="16.8" customHeight="1">
      <c r="A191" s="40"/>
      <c r="B191" s="46"/>
      <c r="C191" s="297" t="s">
        <v>542</v>
      </c>
      <c r="D191" s="297" t="s">
        <v>543</v>
      </c>
      <c r="E191" s="19" t="s">
        <v>91</v>
      </c>
      <c r="F191" s="298">
        <v>145</v>
      </c>
      <c r="G191" s="40"/>
      <c r="H191" s="46"/>
    </row>
    <row r="192" s="2" customFormat="1" ht="16.8" customHeight="1">
      <c r="A192" s="40"/>
      <c r="B192" s="46"/>
      <c r="C192" s="297" t="s">
        <v>607</v>
      </c>
      <c r="D192" s="297" t="s">
        <v>608</v>
      </c>
      <c r="E192" s="19" t="s">
        <v>91</v>
      </c>
      <c r="F192" s="298">
        <v>145</v>
      </c>
      <c r="G192" s="40"/>
      <c r="H192" s="46"/>
    </row>
    <row r="193" s="2" customFormat="1" ht="16.8" customHeight="1">
      <c r="A193" s="40"/>
      <c r="B193" s="46"/>
      <c r="C193" s="293" t="s">
        <v>124</v>
      </c>
      <c r="D193" s="294" t="s">
        <v>125</v>
      </c>
      <c r="E193" s="295" t="s">
        <v>86</v>
      </c>
      <c r="F193" s="296">
        <v>2.9380000000000002</v>
      </c>
      <c r="G193" s="40"/>
      <c r="H193" s="46"/>
    </row>
    <row r="194" s="2" customFormat="1" ht="16.8" customHeight="1">
      <c r="A194" s="40"/>
      <c r="B194" s="46"/>
      <c r="C194" s="297" t="s">
        <v>19</v>
      </c>
      <c r="D194" s="297" t="s">
        <v>743</v>
      </c>
      <c r="E194" s="19" t="s">
        <v>19</v>
      </c>
      <c r="F194" s="298">
        <v>2.9380000000000002</v>
      </c>
      <c r="G194" s="40"/>
      <c r="H194" s="46"/>
    </row>
    <row r="195" s="2" customFormat="1" ht="16.8" customHeight="1">
      <c r="A195" s="40"/>
      <c r="B195" s="46"/>
      <c r="C195" s="299" t="s">
        <v>742</v>
      </c>
      <c r="D195" s="40"/>
      <c r="E195" s="40"/>
      <c r="F195" s="40"/>
      <c r="G195" s="40"/>
      <c r="H195" s="46"/>
    </row>
    <row r="196" s="2" customFormat="1" ht="16.8" customHeight="1">
      <c r="A196" s="40"/>
      <c r="B196" s="46"/>
      <c r="C196" s="297" t="s">
        <v>306</v>
      </c>
      <c r="D196" s="297" t="s">
        <v>307</v>
      </c>
      <c r="E196" s="19" t="s">
        <v>86</v>
      </c>
      <c r="F196" s="298">
        <v>69.596000000000004</v>
      </c>
      <c r="G196" s="40"/>
      <c r="H196" s="46"/>
    </row>
    <row r="197" s="2" customFormat="1" ht="16.8" customHeight="1">
      <c r="A197" s="40"/>
      <c r="B197" s="46"/>
      <c r="C197" s="297" t="s">
        <v>522</v>
      </c>
      <c r="D197" s="297" t="s">
        <v>523</v>
      </c>
      <c r="E197" s="19" t="s">
        <v>86</v>
      </c>
      <c r="F197" s="298">
        <v>68.790999999999997</v>
      </c>
      <c r="G197" s="40"/>
      <c r="H197" s="46"/>
    </row>
    <row r="198" s="2" customFormat="1" ht="16.8" customHeight="1">
      <c r="A198" s="40"/>
      <c r="B198" s="46"/>
      <c r="C198" s="297" t="s">
        <v>339</v>
      </c>
      <c r="D198" s="297" t="s">
        <v>340</v>
      </c>
      <c r="E198" s="19" t="s">
        <v>86</v>
      </c>
      <c r="F198" s="298">
        <v>38.664000000000001</v>
      </c>
      <c r="G198" s="40"/>
      <c r="H198" s="46"/>
    </row>
    <row r="199" s="2" customFormat="1" ht="16.8" customHeight="1">
      <c r="A199" s="40"/>
      <c r="B199" s="46"/>
      <c r="C199" s="297" t="s">
        <v>367</v>
      </c>
      <c r="D199" s="297" t="s">
        <v>368</v>
      </c>
      <c r="E199" s="19" t="s">
        <v>86</v>
      </c>
      <c r="F199" s="298">
        <v>68.790999999999997</v>
      </c>
      <c r="G199" s="40"/>
      <c r="H199" s="46"/>
    </row>
    <row r="200" s="2" customFormat="1" ht="16.8" customHeight="1">
      <c r="A200" s="40"/>
      <c r="B200" s="46"/>
      <c r="C200" s="293" t="s">
        <v>126</v>
      </c>
      <c r="D200" s="294" t="s">
        <v>127</v>
      </c>
      <c r="E200" s="295" t="s">
        <v>91</v>
      </c>
      <c r="F200" s="296">
        <v>1.25</v>
      </c>
      <c r="G200" s="40"/>
      <c r="H200" s="46"/>
    </row>
    <row r="201" s="2" customFormat="1" ht="16.8" customHeight="1">
      <c r="A201" s="40"/>
      <c r="B201" s="46"/>
      <c r="C201" s="297" t="s">
        <v>19</v>
      </c>
      <c r="D201" s="297" t="s">
        <v>92</v>
      </c>
      <c r="E201" s="19" t="s">
        <v>19</v>
      </c>
      <c r="F201" s="298">
        <v>1.25</v>
      </c>
      <c r="G201" s="40"/>
      <c r="H201" s="46"/>
    </row>
    <row r="202" s="2" customFormat="1" ht="16.8" customHeight="1">
      <c r="A202" s="40"/>
      <c r="B202" s="46"/>
      <c r="C202" s="299" t="s">
        <v>742</v>
      </c>
      <c r="D202" s="40"/>
      <c r="E202" s="40"/>
      <c r="F202" s="40"/>
      <c r="G202" s="40"/>
      <c r="H202" s="46"/>
    </row>
    <row r="203" s="2" customFormat="1" ht="16.8" customHeight="1">
      <c r="A203" s="40"/>
      <c r="B203" s="46"/>
      <c r="C203" s="297" t="s">
        <v>205</v>
      </c>
      <c r="D203" s="297" t="s">
        <v>206</v>
      </c>
      <c r="E203" s="19" t="s">
        <v>86</v>
      </c>
      <c r="F203" s="298">
        <v>33.375</v>
      </c>
      <c r="G203" s="40"/>
      <c r="H203" s="46"/>
    </row>
    <row r="204" s="2" customFormat="1" ht="16.8" customHeight="1">
      <c r="A204" s="40"/>
      <c r="B204" s="46"/>
      <c r="C204" s="297" t="s">
        <v>240</v>
      </c>
      <c r="D204" s="297" t="s">
        <v>241</v>
      </c>
      <c r="E204" s="19" t="s">
        <v>91</v>
      </c>
      <c r="F204" s="298">
        <v>135</v>
      </c>
      <c r="G204" s="40"/>
      <c r="H204" s="46"/>
    </row>
    <row r="205" s="2" customFormat="1" ht="16.8" customHeight="1">
      <c r="A205" s="40"/>
      <c r="B205" s="46"/>
      <c r="C205" s="297" t="s">
        <v>259</v>
      </c>
      <c r="D205" s="297" t="s">
        <v>260</v>
      </c>
      <c r="E205" s="19" t="s">
        <v>91</v>
      </c>
      <c r="F205" s="298">
        <v>12.15</v>
      </c>
      <c r="G205" s="40"/>
      <c r="H205" s="46"/>
    </row>
    <row r="206" s="2" customFormat="1" ht="16.8" customHeight="1">
      <c r="A206" s="40"/>
      <c r="B206" s="46"/>
      <c r="C206" s="297" t="s">
        <v>274</v>
      </c>
      <c r="D206" s="297" t="s">
        <v>275</v>
      </c>
      <c r="E206" s="19" t="s">
        <v>91</v>
      </c>
      <c r="F206" s="298">
        <v>21.949999999999999</v>
      </c>
      <c r="G206" s="40"/>
      <c r="H206" s="46"/>
    </row>
    <row r="207" s="2" customFormat="1" ht="16.8" customHeight="1">
      <c r="A207" s="40"/>
      <c r="B207" s="46"/>
      <c r="C207" s="297" t="s">
        <v>463</v>
      </c>
      <c r="D207" s="297" t="s">
        <v>464</v>
      </c>
      <c r="E207" s="19" t="s">
        <v>91</v>
      </c>
      <c r="F207" s="298">
        <v>21.449999999999999</v>
      </c>
      <c r="G207" s="40"/>
      <c r="H207" s="46"/>
    </row>
    <row r="208" s="2" customFormat="1" ht="16.8" customHeight="1">
      <c r="A208" s="40"/>
      <c r="B208" s="46"/>
      <c r="C208" s="297" t="s">
        <v>474</v>
      </c>
      <c r="D208" s="297" t="s">
        <v>475</v>
      </c>
      <c r="E208" s="19" t="s">
        <v>91</v>
      </c>
      <c r="F208" s="298">
        <v>3.9500000000000002</v>
      </c>
      <c r="G208" s="40"/>
      <c r="H208" s="46"/>
    </row>
    <row r="209" s="2" customFormat="1" ht="16.8" customHeight="1">
      <c r="A209" s="40"/>
      <c r="B209" s="46"/>
      <c r="C209" s="297" t="s">
        <v>542</v>
      </c>
      <c r="D209" s="297" t="s">
        <v>543</v>
      </c>
      <c r="E209" s="19" t="s">
        <v>91</v>
      </c>
      <c r="F209" s="298">
        <v>145</v>
      </c>
      <c r="G209" s="40"/>
      <c r="H209" s="46"/>
    </row>
    <row r="210" s="2" customFormat="1" ht="16.8" customHeight="1">
      <c r="A210" s="40"/>
      <c r="B210" s="46"/>
      <c r="C210" s="297" t="s">
        <v>558</v>
      </c>
      <c r="D210" s="297" t="s">
        <v>559</v>
      </c>
      <c r="E210" s="19" t="s">
        <v>91</v>
      </c>
      <c r="F210" s="298">
        <v>33.399999999999999</v>
      </c>
      <c r="G210" s="40"/>
      <c r="H210" s="46"/>
    </row>
    <row r="211" s="2" customFormat="1" ht="16.8" customHeight="1">
      <c r="A211" s="40"/>
      <c r="B211" s="46"/>
      <c r="C211" s="297" t="s">
        <v>607</v>
      </c>
      <c r="D211" s="297" t="s">
        <v>608</v>
      </c>
      <c r="E211" s="19" t="s">
        <v>91</v>
      </c>
      <c r="F211" s="298">
        <v>145</v>
      </c>
      <c r="G211" s="40"/>
      <c r="H211" s="46"/>
    </row>
    <row r="212" s="2" customFormat="1" ht="16.8" customHeight="1">
      <c r="A212" s="40"/>
      <c r="B212" s="46"/>
      <c r="C212" s="297" t="s">
        <v>621</v>
      </c>
      <c r="D212" s="297" t="s">
        <v>622</v>
      </c>
      <c r="E212" s="19" t="s">
        <v>86</v>
      </c>
      <c r="F212" s="298">
        <v>5.0099999999999998</v>
      </c>
      <c r="G212" s="40"/>
      <c r="H212" s="46"/>
    </row>
    <row r="213" s="2" customFormat="1" ht="16.8" customHeight="1">
      <c r="A213" s="40"/>
      <c r="B213" s="46"/>
      <c r="C213" s="297" t="s">
        <v>633</v>
      </c>
      <c r="D213" s="297" t="s">
        <v>634</v>
      </c>
      <c r="E213" s="19" t="s">
        <v>86</v>
      </c>
      <c r="F213" s="298">
        <v>5.0099999999999998</v>
      </c>
      <c r="G213" s="40"/>
      <c r="H213" s="46"/>
    </row>
    <row r="214" s="2" customFormat="1" ht="16.8" customHeight="1">
      <c r="A214" s="40"/>
      <c r="B214" s="46"/>
      <c r="C214" s="297" t="s">
        <v>639</v>
      </c>
      <c r="D214" s="297" t="s">
        <v>640</v>
      </c>
      <c r="E214" s="19" t="s">
        <v>86</v>
      </c>
      <c r="F214" s="298">
        <v>5.0099999999999998</v>
      </c>
      <c r="G214" s="40"/>
      <c r="H214" s="46"/>
    </row>
    <row r="215" s="2" customFormat="1" ht="16.8" customHeight="1">
      <c r="A215" s="40"/>
      <c r="B215" s="46"/>
      <c r="C215" s="297" t="s">
        <v>649</v>
      </c>
      <c r="D215" s="297" t="s">
        <v>650</v>
      </c>
      <c r="E215" s="19" t="s">
        <v>91</v>
      </c>
      <c r="F215" s="298">
        <v>16.699999999999999</v>
      </c>
      <c r="G215" s="40"/>
      <c r="H215" s="46"/>
    </row>
    <row r="216" s="2" customFormat="1" ht="16.8" customHeight="1">
      <c r="A216" s="40"/>
      <c r="B216" s="46"/>
      <c r="C216" s="297" t="s">
        <v>655</v>
      </c>
      <c r="D216" s="297" t="s">
        <v>656</v>
      </c>
      <c r="E216" s="19" t="s">
        <v>86</v>
      </c>
      <c r="F216" s="298">
        <v>5.0099999999999998</v>
      </c>
      <c r="G216" s="40"/>
      <c r="H216" s="46"/>
    </row>
    <row r="217" s="2" customFormat="1" ht="16.8" customHeight="1">
      <c r="A217" s="40"/>
      <c r="B217" s="46"/>
      <c r="C217" s="297" t="s">
        <v>389</v>
      </c>
      <c r="D217" s="297" t="s">
        <v>390</v>
      </c>
      <c r="E217" s="19" t="s">
        <v>86</v>
      </c>
      <c r="F217" s="298">
        <v>50.100000000000001</v>
      </c>
      <c r="G217" s="40"/>
      <c r="H217" s="46"/>
    </row>
    <row r="218" s="2" customFormat="1" ht="16.8" customHeight="1">
      <c r="A218" s="40"/>
      <c r="B218" s="46"/>
      <c r="C218" s="297" t="s">
        <v>269</v>
      </c>
      <c r="D218" s="297" t="s">
        <v>270</v>
      </c>
      <c r="E218" s="19" t="s">
        <v>86</v>
      </c>
      <c r="F218" s="298">
        <v>2.673</v>
      </c>
      <c r="G218" s="40"/>
      <c r="H218" s="46"/>
    </row>
    <row r="219" s="2" customFormat="1" ht="16.8" customHeight="1">
      <c r="A219" s="40"/>
      <c r="B219" s="46"/>
      <c r="C219" s="297" t="s">
        <v>269</v>
      </c>
      <c r="D219" s="297" t="s">
        <v>270</v>
      </c>
      <c r="E219" s="19" t="s">
        <v>86</v>
      </c>
      <c r="F219" s="298">
        <v>9.6579999999999995</v>
      </c>
      <c r="G219" s="40"/>
      <c r="H219" s="46"/>
    </row>
    <row r="220" s="2" customFormat="1" ht="16.8" customHeight="1">
      <c r="A220" s="40"/>
      <c r="B220" s="46"/>
      <c r="C220" s="297" t="s">
        <v>580</v>
      </c>
      <c r="D220" s="297" t="s">
        <v>581</v>
      </c>
      <c r="E220" s="19" t="s">
        <v>91</v>
      </c>
      <c r="F220" s="298">
        <v>12.5</v>
      </c>
      <c r="G220" s="40"/>
      <c r="H220" s="46"/>
    </row>
    <row r="221" s="2" customFormat="1" ht="16.8" customHeight="1">
      <c r="A221" s="40"/>
      <c r="B221" s="46"/>
      <c r="C221" s="297" t="s">
        <v>594</v>
      </c>
      <c r="D221" s="297" t="s">
        <v>595</v>
      </c>
      <c r="E221" s="19" t="s">
        <v>91</v>
      </c>
      <c r="F221" s="298">
        <v>2.5</v>
      </c>
      <c r="G221" s="40"/>
      <c r="H221" s="46"/>
    </row>
    <row r="222" s="2" customFormat="1" ht="16.8" customHeight="1">
      <c r="A222" s="40"/>
      <c r="B222" s="46"/>
      <c r="C222" s="293" t="s">
        <v>128</v>
      </c>
      <c r="D222" s="294" t="s">
        <v>129</v>
      </c>
      <c r="E222" s="295" t="s">
        <v>91</v>
      </c>
      <c r="F222" s="296">
        <v>7.2000000000000002</v>
      </c>
      <c r="G222" s="40"/>
      <c r="H222" s="46"/>
    </row>
    <row r="223" s="2" customFormat="1" ht="16.8" customHeight="1">
      <c r="A223" s="40"/>
      <c r="B223" s="46"/>
      <c r="C223" s="297" t="s">
        <v>19</v>
      </c>
      <c r="D223" s="297" t="s">
        <v>744</v>
      </c>
      <c r="E223" s="19" t="s">
        <v>19</v>
      </c>
      <c r="F223" s="298">
        <v>7.2000000000000002</v>
      </c>
      <c r="G223" s="40"/>
      <c r="H223" s="46"/>
    </row>
    <row r="224" s="2" customFormat="1" ht="16.8" customHeight="1">
      <c r="A224" s="40"/>
      <c r="B224" s="46"/>
      <c r="C224" s="299" t="s">
        <v>742</v>
      </c>
      <c r="D224" s="40"/>
      <c r="E224" s="40"/>
      <c r="F224" s="40"/>
      <c r="G224" s="40"/>
      <c r="H224" s="46"/>
    </row>
    <row r="225" s="2" customFormat="1" ht="16.8" customHeight="1">
      <c r="A225" s="40"/>
      <c r="B225" s="46"/>
      <c r="C225" s="297" t="s">
        <v>205</v>
      </c>
      <c r="D225" s="297" t="s">
        <v>206</v>
      </c>
      <c r="E225" s="19" t="s">
        <v>86</v>
      </c>
      <c r="F225" s="298">
        <v>33.375</v>
      </c>
      <c r="G225" s="40"/>
      <c r="H225" s="46"/>
    </row>
    <row r="226" s="2" customFormat="1" ht="16.8" customHeight="1">
      <c r="A226" s="40"/>
      <c r="B226" s="46"/>
      <c r="C226" s="297" t="s">
        <v>226</v>
      </c>
      <c r="D226" s="297" t="s">
        <v>227</v>
      </c>
      <c r="E226" s="19" t="s">
        <v>91</v>
      </c>
      <c r="F226" s="298">
        <v>178.40000000000001</v>
      </c>
      <c r="G226" s="40"/>
      <c r="H226" s="46"/>
    </row>
    <row r="227" s="2" customFormat="1" ht="16.8" customHeight="1">
      <c r="A227" s="40"/>
      <c r="B227" s="46"/>
      <c r="C227" s="297" t="s">
        <v>240</v>
      </c>
      <c r="D227" s="297" t="s">
        <v>241</v>
      </c>
      <c r="E227" s="19" t="s">
        <v>91</v>
      </c>
      <c r="F227" s="298">
        <v>135</v>
      </c>
      <c r="G227" s="40"/>
      <c r="H227" s="46"/>
    </row>
    <row r="228" s="2" customFormat="1" ht="16.8" customHeight="1">
      <c r="A228" s="40"/>
      <c r="B228" s="46"/>
      <c r="C228" s="297" t="s">
        <v>542</v>
      </c>
      <c r="D228" s="297" t="s">
        <v>543</v>
      </c>
      <c r="E228" s="19" t="s">
        <v>91</v>
      </c>
      <c r="F228" s="298">
        <v>145</v>
      </c>
      <c r="G228" s="40"/>
      <c r="H228" s="46"/>
    </row>
    <row r="229" s="2" customFormat="1" ht="16.8" customHeight="1">
      <c r="A229" s="40"/>
      <c r="B229" s="46"/>
      <c r="C229" s="297" t="s">
        <v>607</v>
      </c>
      <c r="D229" s="297" t="s">
        <v>608</v>
      </c>
      <c r="E229" s="19" t="s">
        <v>91</v>
      </c>
      <c r="F229" s="298">
        <v>145</v>
      </c>
      <c r="G229" s="40"/>
      <c r="H229" s="46"/>
    </row>
    <row r="230" s="2" customFormat="1" ht="16.8" customHeight="1">
      <c r="A230" s="40"/>
      <c r="B230" s="46"/>
      <c r="C230" s="293" t="s">
        <v>130</v>
      </c>
      <c r="D230" s="294" t="s">
        <v>131</v>
      </c>
      <c r="E230" s="295" t="s">
        <v>86</v>
      </c>
      <c r="F230" s="296">
        <v>2.375</v>
      </c>
      <c r="G230" s="40"/>
      <c r="H230" s="46"/>
    </row>
    <row r="231" s="2" customFormat="1" ht="16.8" customHeight="1">
      <c r="A231" s="40"/>
      <c r="B231" s="46"/>
      <c r="C231" s="297" t="s">
        <v>19</v>
      </c>
      <c r="D231" s="297" t="s">
        <v>745</v>
      </c>
      <c r="E231" s="19" t="s">
        <v>19</v>
      </c>
      <c r="F231" s="298">
        <v>2.375</v>
      </c>
      <c r="G231" s="40"/>
      <c r="H231" s="46"/>
    </row>
    <row r="232" s="2" customFormat="1" ht="16.8" customHeight="1">
      <c r="A232" s="40"/>
      <c r="B232" s="46"/>
      <c r="C232" s="299" t="s">
        <v>742</v>
      </c>
      <c r="D232" s="40"/>
      <c r="E232" s="40"/>
      <c r="F232" s="40"/>
      <c r="G232" s="40"/>
      <c r="H232" s="46"/>
    </row>
    <row r="233" s="2" customFormat="1" ht="16.8" customHeight="1">
      <c r="A233" s="40"/>
      <c r="B233" s="46"/>
      <c r="C233" s="297" t="s">
        <v>306</v>
      </c>
      <c r="D233" s="297" t="s">
        <v>307</v>
      </c>
      <c r="E233" s="19" t="s">
        <v>86</v>
      </c>
      <c r="F233" s="298">
        <v>69.596000000000004</v>
      </c>
      <c r="G233" s="40"/>
      <c r="H233" s="46"/>
    </row>
    <row r="234" s="2" customFormat="1" ht="16.8" customHeight="1">
      <c r="A234" s="40"/>
      <c r="B234" s="46"/>
      <c r="C234" s="297" t="s">
        <v>522</v>
      </c>
      <c r="D234" s="297" t="s">
        <v>523</v>
      </c>
      <c r="E234" s="19" t="s">
        <v>86</v>
      </c>
      <c r="F234" s="298">
        <v>68.790999999999997</v>
      </c>
      <c r="G234" s="40"/>
      <c r="H234" s="46"/>
    </row>
    <row r="235" s="2" customFormat="1" ht="16.8" customHeight="1">
      <c r="A235" s="40"/>
      <c r="B235" s="46"/>
      <c r="C235" s="297" t="s">
        <v>329</v>
      </c>
      <c r="D235" s="297" t="s">
        <v>330</v>
      </c>
      <c r="E235" s="19" t="s">
        <v>86</v>
      </c>
      <c r="F235" s="298">
        <v>30.126999999999999</v>
      </c>
      <c r="G235" s="40"/>
      <c r="H235" s="46"/>
    </row>
    <row r="236" s="2" customFormat="1" ht="16.8" customHeight="1">
      <c r="A236" s="40"/>
      <c r="B236" s="46"/>
      <c r="C236" s="297" t="s">
        <v>367</v>
      </c>
      <c r="D236" s="297" t="s">
        <v>368</v>
      </c>
      <c r="E236" s="19" t="s">
        <v>86</v>
      </c>
      <c r="F236" s="298">
        <v>68.790999999999997</v>
      </c>
      <c r="G236" s="40"/>
      <c r="H236" s="46"/>
    </row>
    <row r="237" s="2" customFormat="1" ht="16.8" customHeight="1">
      <c r="A237" s="40"/>
      <c r="B237" s="46"/>
      <c r="C237" s="293" t="s">
        <v>132</v>
      </c>
      <c r="D237" s="294" t="s">
        <v>133</v>
      </c>
      <c r="E237" s="295" t="s">
        <v>91</v>
      </c>
      <c r="F237" s="296">
        <v>1.25</v>
      </c>
      <c r="G237" s="40"/>
      <c r="H237" s="46"/>
    </row>
    <row r="238" s="2" customFormat="1" ht="16.8" customHeight="1">
      <c r="A238" s="40"/>
      <c r="B238" s="46"/>
      <c r="C238" s="297" t="s">
        <v>19</v>
      </c>
      <c r="D238" s="297" t="s">
        <v>92</v>
      </c>
      <c r="E238" s="19" t="s">
        <v>19</v>
      </c>
      <c r="F238" s="298">
        <v>1.25</v>
      </c>
      <c r="G238" s="40"/>
      <c r="H238" s="46"/>
    </row>
    <row r="239" s="2" customFormat="1" ht="16.8" customHeight="1">
      <c r="A239" s="40"/>
      <c r="B239" s="46"/>
      <c r="C239" s="299" t="s">
        <v>742</v>
      </c>
      <c r="D239" s="40"/>
      <c r="E239" s="40"/>
      <c r="F239" s="40"/>
      <c r="G239" s="40"/>
      <c r="H239" s="46"/>
    </row>
    <row r="240" s="2" customFormat="1" ht="16.8" customHeight="1">
      <c r="A240" s="40"/>
      <c r="B240" s="46"/>
      <c r="C240" s="297" t="s">
        <v>205</v>
      </c>
      <c r="D240" s="297" t="s">
        <v>206</v>
      </c>
      <c r="E240" s="19" t="s">
        <v>86</v>
      </c>
      <c r="F240" s="298">
        <v>33.375</v>
      </c>
      <c r="G240" s="40"/>
      <c r="H240" s="46"/>
    </row>
    <row r="241" s="2" customFormat="1" ht="16.8" customHeight="1">
      <c r="A241" s="40"/>
      <c r="B241" s="46"/>
      <c r="C241" s="297" t="s">
        <v>240</v>
      </c>
      <c r="D241" s="297" t="s">
        <v>241</v>
      </c>
      <c r="E241" s="19" t="s">
        <v>91</v>
      </c>
      <c r="F241" s="298">
        <v>135</v>
      </c>
      <c r="G241" s="40"/>
      <c r="H241" s="46"/>
    </row>
    <row r="242" s="2" customFormat="1" ht="16.8" customHeight="1">
      <c r="A242" s="40"/>
      <c r="B242" s="46"/>
      <c r="C242" s="297" t="s">
        <v>274</v>
      </c>
      <c r="D242" s="297" t="s">
        <v>275</v>
      </c>
      <c r="E242" s="19" t="s">
        <v>91</v>
      </c>
      <c r="F242" s="298">
        <v>21.949999999999999</v>
      </c>
      <c r="G242" s="40"/>
      <c r="H242" s="46"/>
    </row>
    <row r="243" s="2" customFormat="1" ht="16.8" customHeight="1">
      <c r="A243" s="40"/>
      <c r="B243" s="46"/>
      <c r="C243" s="297" t="s">
        <v>463</v>
      </c>
      <c r="D243" s="297" t="s">
        <v>464</v>
      </c>
      <c r="E243" s="19" t="s">
        <v>91</v>
      </c>
      <c r="F243" s="298">
        <v>21.449999999999999</v>
      </c>
      <c r="G243" s="40"/>
      <c r="H243" s="46"/>
    </row>
    <row r="244" s="2" customFormat="1" ht="16.8" customHeight="1">
      <c r="A244" s="40"/>
      <c r="B244" s="46"/>
      <c r="C244" s="297" t="s">
        <v>483</v>
      </c>
      <c r="D244" s="297" t="s">
        <v>484</v>
      </c>
      <c r="E244" s="19" t="s">
        <v>91</v>
      </c>
      <c r="F244" s="298">
        <v>9.4499999999999993</v>
      </c>
      <c r="G244" s="40"/>
      <c r="H244" s="46"/>
    </row>
    <row r="245" s="2" customFormat="1" ht="16.8" customHeight="1">
      <c r="A245" s="40"/>
      <c r="B245" s="46"/>
      <c r="C245" s="297" t="s">
        <v>542</v>
      </c>
      <c r="D245" s="297" t="s">
        <v>543</v>
      </c>
      <c r="E245" s="19" t="s">
        <v>91</v>
      </c>
      <c r="F245" s="298">
        <v>145</v>
      </c>
      <c r="G245" s="40"/>
      <c r="H245" s="46"/>
    </row>
    <row r="246" s="2" customFormat="1" ht="16.8" customHeight="1">
      <c r="A246" s="40"/>
      <c r="B246" s="46"/>
      <c r="C246" s="297" t="s">
        <v>558</v>
      </c>
      <c r="D246" s="297" t="s">
        <v>559</v>
      </c>
      <c r="E246" s="19" t="s">
        <v>91</v>
      </c>
      <c r="F246" s="298">
        <v>33.399999999999999</v>
      </c>
      <c r="G246" s="40"/>
      <c r="H246" s="46"/>
    </row>
    <row r="247" s="2" customFormat="1" ht="16.8" customHeight="1">
      <c r="A247" s="40"/>
      <c r="B247" s="46"/>
      <c r="C247" s="297" t="s">
        <v>607</v>
      </c>
      <c r="D247" s="297" t="s">
        <v>608</v>
      </c>
      <c r="E247" s="19" t="s">
        <v>91</v>
      </c>
      <c r="F247" s="298">
        <v>145</v>
      </c>
      <c r="G247" s="40"/>
      <c r="H247" s="46"/>
    </row>
    <row r="248" s="2" customFormat="1" ht="16.8" customHeight="1">
      <c r="A248" s="40"/>
      <c r="B248" s="46"/>
      <c r="C248" s="297" t="s">
        <v>389</v>
      </c>
      <c r="D248" s="297" t="s">
        <v>390</v>
      </c>
      <c r="E248" s="19" t="s">
        <v>86</v>
      </c>
      <c r="F248" s="298">
        <v>50.100000000000001</v>
      </c>
      <c r="G248" s="40"/>
      <c r="H248" s="46"/>
    </row>
    <row r="249" s="2" customFormat="1" ht="16.8" customHeight="1">
      <c r="A249" s="40"/>
      <c r="B249" s="46"/>
      <c r="C249" s="297" t="s">
        <v>269</v>
      </c>
      <c r="D249" s="297" t="s">
        <v>270</v>
      </c>
      <c r="E249" s="19" t="s">
        <v>86</v>
      </c>
      <c r="F249" s="298">
        <v>9.6579999999999995</v>
      </c>
      <c r="G249" s="40"/>
      <c r="H249" s="46"/>
    </row>
    <row r="250" s="2" customFormat="1" ht="16.8" customHeight="1">
      <c r="A250" s="40"/>
      <c r="B250" s="46"/>
      <c r="C250" s="297" t="s">
        <v>599</v>
      </c>
      <c r="D250" s="297" t="s">
        <v>600</v>
      </c>
      <c r="E250" s="19" t="s">
        <v>91</v>
      </c>
      <c r="F250" s="298">
        <v>10</v>
      </c>
      <c r="G250" s="40"/>
      <c r="H250" s="46"/>
    </row>
    <row r="251" s="2" customFormat="1" ht="16.8" customHeight="1">
      <c r="A251" s="40"/>
      <c r="B251" s="46"/>
      <c r="C251" s="293" t="s">
        <v>134</v>
      </c>
      <c r="D251" s="294" t="s">
        <v>135</v>
      </c>
      <c r="E251" s="295" t="s">
        <v>91</v>
      </c>
      <c r="F251" s="296">
        <v>6.2999999999999998</v>
      </c>
      <c r="G251" s="40"/>
      <c r="H251" s="46"/>
    </row>
    <row r="252" s="2" customFormat="1" ht="16.8" customHeight="1">
      <c r="A252" s="40"/>
      <c r="B252" s="46"/>
      <c r="C252" s="297" t="s">
        <v>19</v>
      </c>
      <c r="D252" s="297" t="s">
        <v>746</v>
      </c>
      <c r="E252" s="19" t="s">
        <v>19</v>
      </c>
      <c r="F252" s="298">
        <v>6.2999999999999998</v>
      </c>
      <c r="G252" s="40"/>
      <c r="H252" s="46"/>
    </row>
    <row r="253" s="2" customFormat="1" ht="16.8" customHeight="1">
      <c r="A253" s="40"/>
      <c r="B253" s="46"/>
      <c r="C253" s="299" t="s">
        <v>742</v>
      </c>
      <c r="D253" s="40"/>
      <c r="E253" s="40"/>
      <c r="F253" s="40"/>
      <c r="G253" s="40"/>
      <c r="H253" s="46"/>
    </row>
    <row r="254" s="2" customFormat="1" ht="16.8" customHeight="1">
      <c r="A254" s="40"/>
      <c r="B254" s="46"/>
      <c r="C254" s="297" t="s">
        <v>205</v>
      </c>
      <c r="D254" s="297" t="s">
        <v>206</v>
      </c>
      <c r="E254" s="19" t="s">
        <v>86</v>
      </c>
      <c r="F254" s="298">
        <v>33.375</v>
      </c>
      <c r="G254" s="40"/>
      <c r="H254" s="46"/>
    </row>
    <row r="255" s="2" customFormat="1" ht="16.8" customHeight="1">
      <c r="A255" s="40"/>
      <c r="B255" s="46"/>
      <c r="C255" s="297" t="s">
        <v>226</v>
      </c>
      <c r="D255" s="297" t="s">
        <v>227</v>
      </c>
      <c r="E255" s="19" t="s">
        <v>91</v>
      </c>
      <c r="F255" s="298">
        <v>178.40000000000001</v>
      </c>
      <c r="G255" s="40"/>
      <c r="H255" s="46"/>
    </row>
    <row r="256" s="2" customFormat="1" ht="16.8" customHeight="1">
      <c r="A256" s="40"/>
      <c r="B256" s="46"/>
      <c r="C256" s="297" t="s">
        <v>240</v>
      </c>
      <c r="D256" s="297" t="s">
        <v>241</v>
      </c>
      <c r="E256" s="19" t="s">
        <v>91</v>
      </c>
      <c r="F256" s="298">
        <v>135</v>
      </c>
      <c r="G256" s="40"/>
      <c r="H256" s="46"/>
    </row>
    <row r="257" s="2" customFormat="1" ht="16.8" customHeight="1">
      <c r="A257" s="40"/>
      <c r="B257" s="46"/>
      <c r="C257" s="297" t="s">
        <v>542</v>
      </c>
      <c r="D257" s="297" t="s">
        <v>543</v>
      </c>
      <c r="E257" s="19" t="s">
        <v>91</v>
      </c>
      <c r="F257" s="298">
        <v>145</v>
      </c>
      <c r="G257" s="40"/>
      <c r="H257" s="46"/>
    </row>
    <row r="258" s="2" customFormat="1" ht="16.8" customHeight="1">
      <c r="A258" s="40"/>
      <c r="B258" s="46"/>
      <c r="C258" s="297" t="s">
        <v>607</v>
      </c>
      <c r="D258" s="297" t="s">
        <v>608</v>
      </c>
      <c r="E258" s="19" t="s">
        <v>91</v>
      </c>
      <c r="F258" s="298">
        <v>145</v>
      </c>
      <c r="G258" s="40"/>
      <c r="H258" s="46"/>
    </row>
    <row r="259" s="2" customFormat="1" ht="16.8" customHeight="1">
      <c r="A259" s="40"/>
      <c r="B259" s="46"/>
      <c r="C259" s="293" t="s">
        <v>136</v>
      </c>
      <c r="D259" s="294" t="s">
        <v>137</v>
      </c>
      <c r="E259" s="295" t="s">
        <v>86</v>
      </c>
      <c r="F259" s="296">
        <v>2.1880000000000002</v>
      </c>
      <c r="G259" s="40"/>
      <c r="H259" s="46"/>
    </row>
    <row r="260" s="2" customFormat="1" ht="16.8" customHeight="1">
      <c r="A260" s="40"/>
      <c r="B260" s="46"/>
      <c r="C260" s="297" t="s">
        <v>19</v>
      </c>
      <c r="D260" s="297" t="s">
        <v>747</v>
      </c>
      <c r="E260" s="19" t="s">
        <v>19</v>
      </c>
      <c r="F260" s="298">
        <v>2.1880000000000002</v>
      </c>
      <c r="G260" s="40"/>
      <c r="H260" s="46"/>
    </row>
    <row r="261" s="2" customFormat="1" ht="16.8" customHeight="1">
      <c r="A261" s="40"/>
      <c r="B261" s="46"/>
      <c r="C261" s="299" t="s">
        <v>742</v>
      </c>
      <c r="D261" s="40"/>
      <c r="E261" s="40"/>
      <c r="F261" s="40"/>
      <c r="G261" s="40"/>
      <c r="H261" s="46"/>
    </row>
    <row r="262" s="2" customFormat="1" ht="16.8" customHeight="1">
      <c r="A262" s="40"/>
      <c r="B262" s="46"/>
      <c r="C262" s="297" t="s">
        <v>306</v>
      </c>
      <c r="D262" s="297" t="s">
        <v>307</v>
      </c>
      <c r="E262" s="19" t="s">
        <v>86</v>
      </c>
      <c r="F262" s="298">
        <v>69.596000000000004</v>
      </c>
      <c r="G262" s="40"/>
      <c r="H262" s="46"/>
    </row>
    <row r="263" s="2" customFormat="1" ht="16.8" customHeight="1">
      <c r="A263" s="40"/>
      <c r="B263" s="46"/>
      <c r="C263" s="297" t="s">
        <v>522</v>
      </c>
      <c r="D263" s="297" t="s">
        <v>523</v>
      </c>
      <c r="E263" s="19" t="s">
        <v>86</v>
      </c>
      <c r="F263" s="298">
        <v>68.790999999999997</v>
      </c>
      <c r="G263" s="40"/>
      <c r="H263" s="46"/>
    </row>
    <row r="264" s="2" customFormat="1" ht="16.8" customHeight="1">
      <c r="A264" s="40"/>
      <c r="B264" s="46"/>
      <c r="C264" s="297" t="s">
        <v>329</v>
      </c>
      <c r="D264" s="297" t="s">
        <v>330</v>
      </c>
      <c r="E264" s="19" t="s">
        <v>86</v>
      </c>
      <c r="F264" s="298">
        <v>30.126999999999999</v>
      </c>
      <c r="G264" s="40"/>
      <c r="H264" s="46"/>
    </row>
    <row r="265" s="2" customFormat="1" ht="16.8" customHeight="1">
      <c r="A265" s="40"/>
      <c r="B265" s="46"/>
      <c r="C265" s="297" t="s">
        <v>367</v>
      </c>
      <c r="D265" s="297" t="s">
        <v>368</v>
      </c>
      <c r="E265" s="19" t="s">
        <v>86</v>
      </c>
      <c r="F265" s="298">
        <v>68.790999999999997</v>
      </c>
      <c r="G265" s="40"/>
      <c r="H265" s="46"/>
    </row>
    <row r="266" s="2" customFormat="1" ht="16.8" customHeight="1">
      <c r="A266" s="40"/>
      <c r="B266" s="46"/>
      <c r="C266" s="293" t="s">
        <v>138</v>
      </c>
      <c r="D266" s="294" t="s">
        <v>139</v>
      </c>
      <c r="E266" s="295" t="s">
        <v>91</v>
      </c>
      <c r="F266" s="296">
        <v>1.25</v>
      </c>
      <c r="G266" s="40"/>
      <c r="H266" s="46"/>
    </row>
    <row r="267" s="2" customFormat="1" ht="16.8" customHeight="1">
      <c r="A267" s="40"/>
      <c r="B267" s="46"/>
      <c r="C267" s="297" t="s">
        <v>19</v>
      </c>
      <c r="D267" s="297" t="s">
        <v>92</v>
      </c>
      <c r="E267" s="19" t="s">
        <v>19</v>
      </c>
      <c r="F267" s="298">
        <v>1.25</v>
      </c>
      <c r="G267" s="40"/>
      <c r="H267" s="46"/>
    </row>
    <row r="268" s="2" customFormat="1" ht="16.8" customHeight="1">
      <c r="A268" s="40"/>
      <c r="B268" s="46"/>
      <c r="C268" s="299" t="s">
        <v>742</v>
      </c>
      <c r="D268" s="40"/>
      <c r="E268" s="40"/>
      <c r="F268" s="40"/>
      <c r="G268" s="40"/>
      <c r="H268" s="46"/>
    </row>
    <row r="269" s="2" customFormat="1" ht="16.8" customHeight="1">
      <c r="A269" s="40"/>
      <c r="B269" s="46"/>
      <c r="C269" s="297" t="s">
        <v>205</v>
      </c>
      <c r="D269" s="297" t="s">
        <v>206</v>
      </c>
      <c r="E269" s="19" t="s">
        <v>86</v>
      </c>
      <c r="F269" s="298">
        <v>33.375</v>
      </c>
      <c r="G269" s="40"/>
      <c r="H269" s="46"/>
    </row>
    <row r="270" s="2" customFormat="1" ht="16.8" customHeight="1">
      <c r="A270" s="40"/>
      <c r="B270" s="46"/>
      <c r="C270" s="297" t="s">
        <v>240</v>
      </c>
      <c r="D270" s="297" t="s">
        <v>241</v>
      </c>
      <c r="E270" s="19" t="s">
        <v>91</v>
      </c>
      <c r="F270" s="298">
        <v>135</v>
      </c>
      <c r="G270" s="40"/>
      <c r="H270" s="46"/>
    </row>
    <row r="271" s="2" customFormat="1" ht="16.8" customHeight="1">
      <c r="A271" s="40"/>
      <c r="B271" s="46"/>
      <c r="C271" s="297" t="s">
        <v>274</v>
      </c>
      <c r="D271" s="297" t="s">
        <v>275</v>
      </c>
      <c r="E271" s="19" t="s">
        <v>91</v>
      </c>
      <c r="F271" s="298">
        <v>21.949999999999999</v>
      </c>
      <c r="G271" s="40"/>
      <c r="H271" s="46"/>
    </row>
    <row r="272" s="2" customFormat="1" ht="16.8" customHeight="1">
      <c r="A272" s="40"/>
      <c r="B272" s="46"/>
      <c r="C272" s="297" t="s">
        <v>483</v>
      </c>
      <c r="D272" s="297" t="s">
        <v>484</v>
      </c>
      <c r="E272" s="19" t="s">
        <v>91</v>
      </c>
      <c r="F272" s="298">
        <v>9.4499999999999993</v>
      </c>
      <c r="G272" s="40"/>
      <c r="H272" s="46"/>
    </row>
    <row r="273" s="2" customFormat="1" ht="16.8" customHeight="1">
      <c r="A273" s="40"/>
      <c r="B273" s="46"/>
      <c r="C273" s="297" t="s">
        <v>542</v>
      </c>
      <c r="D273" s="297" t="s">
        <v>543</v>
      </c>
      <c r="E273" s="19" t="s">
        <v>91</v>
      </c>
      <c r="F273" s="298">
        <v>145</v>
      </c>
      <c r="G273" s="40"/>
      <c r="H273" s="46"/>
    </row>
    <row r="274" s="2" customFormat="1" ht="16.8" customHeight="1">
      <c r="A274" s="40"/>
      <c r="B274" s="46"/>
      <c r="C274" s="297" t="s">
        <v>558</v>
      </c>
      <c r="D274" s="297" t="s">
        <v>559</v>
      </c>
      <c r="E274" s="19" t="s">
        <v>91</v>
      </c>
      <c r="F274" s="298">
        <v>33.399999999999999</v>
      </c>
      <c r="G274" s="40"/>
      <c r="H274" s="46"/>
    </row>
    <row r="275" s="2" customFormat="1" ht="16.8" customHeight="1">
      <c r="A275" s="40"/>
      <c r="B275" s="46"/>
      <c r="C275" s="297" t="s">
        <v>607</v>
      </c>
      <c r="D275" s="297" t="s">
        <v>608</v>
      </c>
      <c r="E275" s="19" t="s">
        <v>91</v>
      </c>
      <c r="F275" s="298">
        <v>145</v>
      </c>
      <c r="G275" s="40"/>
      <c r="H275" s="46"/>
    </row>
    <row r="276" s="2" customFormat="1" ht="16.8" customHeight="1">
      <c r="A276" s="40"/>
      <c r="B276" s="46"/>
      <c r="C276" s="297" t="s">
        <v>621</v>
      </c>
      <c r="D276" s="297" t="s">
        <v>622</v>
      </c>
      <c r="E276" s="19" t="s">
        <v>86</v>
      </c>
      <c r="F276" s="298">
        <v>5.0099999999999998</v>
      </c>
      <c r="G276" s="40"/>
      <c r="H276" s="46"/>
    </row>
    <row r="277" s="2" customFormat="1" ht="16.8" customHeight="1">
      <c r="A277" s="40"/>
      <c r="B277" s="46"/>
      <c r="C277" s="297" t="s">
        <v>633</v>
      </c>
      <c r="D277" s="297" t="s">
        <v>634</v>
      </c>
      <c r="E277" s="19" t="s">
        <v>86</v>
      </c>
      <c r="F277" s="298">
        <v>5.0099999999999998</v>
      </c>
      <c r="G277" s="40"/>
      <c r="H277" s="46"/>
    </row>
    <row r="278" s="2" customFormat="1" ht="16.8" customHeight="1">
      <c r="A278" s="40"/>
      <c r="B278" s="46"/>
      <c r="C278" s="297" t="s">
        <v>639</v>
      </c>
      <c r="D278" s="297" t="s">
        <v>640</v>
      </c>
      <c r="E278" s="19" t="s">
        <v>86</v>
      </c>
      <c r="F278" s="298">
        <v>5.0099999999999998</v>
      </c>
      <c r="G278" s="40"/>
      <c r="H278" s="46"/>
    </row>
    <row r="279" s="2" customFormat="1" ht="16.8" customHeight="1">
      <c r="A279" s="40"/>
      <c r="B279" s="46"/>
      <c r="C279" s="297" t="s">
        <v>649</v>
      </c>
      <c r="D279" s="297" t="s">
        <v>650</v>
      </c>
      <c r="E279" s="19" t="s">
        <v>91</v>
      </c>
      <c r="F279" s="298">
        <v>16.699999999999999</v>
      </c>
      <c r="G279" s="40"/>
      <c r="H279" s="46"/>
    </row>
    <row r="280" s="2" customFormat="1" ht="16.8" customHeight="1">
      <c r="A280" s="40"/>
      <c r="B280" s="46"/>
      <c r="C280" s="297" t="s">
        <v>655</v>
      </c>
      <c r="D280" s="297" t="s">
        <v>656</v>
      </c>
      <c r="E280" s="19" t="s">
        <v>86</v>
      </c>
      <c r="F280" s="298">
        <v>5.0099999999999998</v>
      </c>
      <c r="G280" s="40"/>
      <c r="H280" s="46"/>
    </row>
    <row r="281" s="2" customFormat="1" ht="16.8" customHeight="1">
      <c r="A281" s="40"/>
      <c r="B281" s="46"/>
      <c r="C281" s="297" t="s">
        <v>389</v>
      </c>
      <c r="D281" s="297" t="s">
        <v>390</v>
      </c>
      <c r="E281" s="19" t="s">
        <v>86</v>
      </c>
      <c r="F281" s="298">
        <v>50.100000000000001</v>
      </c>
      <c r="G281" s="40"/>
      <c r="H281" s="46"/>
    </row>
    <row r="282" s="2" customFormat="1" ht="16.8" customHeight="1">
      <c r="A282" s="40"/>
      <c r="B282" s="46"/>
      <c r="C282" s="297" t="s">
        <v>269</v>
      </c>
      <c r="D282" s="297" t="s">
        <v>270</v>
      </c>
      <c r="E282" s="19" t="s">
        <v>86</v>
      </c>
      <c r="F282" s="298">
        <v>9.6579999999999995</v>
      </c>
      <c r="G282" s="40"/>
      <c r="H282" s="46"/>
    </row>
    <row r="283" s="2" customFormat="1" ht="16.8" customHeight="1">
      <c r="A283" s="40"/>
      <c r="B283" s="46"/>
      <c r="C283" s="293" t="s">
        <v>140</v>
      </c>
      <c r="D283" s="294" t="s">
        <v>141</v>
      </c>
      <c r="E283" s="295" t="s">
        <v>91</v>
      </c>
      <c r="F283" s="296">
        <v>6</v>
      </c>
      <c r="G283" s="40"/>
      <c r="H283" s="46"/>
    </row>
    <row r="284" s="2" customFormat="1" ht="16.8" customHeight="1">
      <c r="A284" s="40"/>
      <c r="B284" s="46"/>
      <c r="C284" s="297" t="s">
        <v>19</v>
      </c>
      <c r="D284" s="297" t="s">
        <v>748</v>
      </c>
      <c r="E284" s="19" t="s">
        <v>19</v>
      </c>
      <c r="F284" s="298">
        <v>6</v>
      </c>
      <c r="G284" s="40"/>
      <c r="H284" s="46"/>
    </row>
    <row r="285" s="2" customFormat="1" ht="16.8" customHeight="1">
      <c r="A285" s="40"/>
      <c r="B285" s="46"/>
      <c r="C285" s="299" t="s">
        <v>742</v>
      </c>
      <c r="D285" s="40"/>
      <c r="E285" s="40"/>
      <c r="F285" s="40"/>
      <c r="G285" s="40"/>
      <c r="H285" s="46"/>
    </row>
    <row r="286" s="2" customFormat="1" ht="16.8" customHeight="1">
      <c r="A286" s="40"/>
      <c r="B286" s="46"/>
      <c r="C286" s="297" t="s">
        <v>205</v>
      </c>
      <c r="D286" s="297" t="s">
        <v>206</v>
      </c>
      <c r="E286" s="19" t="s">
        <v>86</v>
      </c>
      <c r="F286" s="298">
        <v>33.375</v>
      </c>
      <c r="G286" s="40"/>
      <c r="H286" s="46"/>
    </row>
    <row r="287" s="2" customFormat="1" ht="16.8" customHeight="1">
      <c r="A287" s="40"/>
      <c r="B287" s="46"/>
      <c r="C287" s="297" t="s">
        <v>226</v>
      </c>
      <c r="D287" s="297" t="s">
        <v>227</v>
      </c>
      <c r="E287" s="19" t="s">
        <v>91</v>
      </c>
      <c r="F287" s="298">
        <v>178.40000000000001</v>
      </c>
      <c r="G287" s="40"/>
      <c r="H287" s="46"/>
    </row>
    <row r="288" s="2" customFormat="1" ht="16.8" customHeight="1">
      <c r="A288" s="40"/>
      <c r="B288" s="46"/>
      <c r="C288" s="297" t="s">
        <v>240</v>
      </c>
      <c r="D288" s="297" t="s">
        <v>241</v>
      </c>
      <c r="E288" s="19" t="s">
        <v>91</v>
      </c>
      <c r="F288" s="298">
        <v>135</v>
      </c>
      <c r="G288" s="40"/>
      <c r="H288" s="46"/>
    </row>
    <row r="289" s="2" customFormat="1" ht="16.8" customHeight="1">
      <c r="A289" s="40"/>
      <c r="B289" s="46"/>
      <c r="C289" s="297" t="s">
        <v>542</v>
      </c>
      <c r="D289" s="297" t="s">
        <v>543</v>
      </c>
      <c r="E289" s="19" t="s">
        <v>91</v>
      </c>
      <c r="F289" s="298">
        <v>145</v>
      </c>
      <c r="G289" s="40"/>
      <c r="H289" s="46"/>
    </row>
    <row r="290" s="2" customFormat="1" ht="16.8" customHeight="1">
      <c r="A290" s="40"/>
      <c r="B290" s="46"/>
      <c r="C290" s="297" t="s">
        <v>607</v>
      </c>
      <c r="D290" s="297" t="s">
        <v>608</v>
      </c>
      <c r="E290" s="19" t="s">
        <v>91</v>
      </c>
      <c r="F290" s="298">
        <v>145</v>
      </c>
      <c r="G290" s="40"/>
      <c r="H290" s="46"/>
    </row>
    <row r="291" s="2" customFormat="1" ht="16.8" customHeight="1">
      <c r="A291" s="40"/>
      <c r="B291" s="46"/>
      <c r="C291" s="293" t="s">
        <v>142</v>
      </c>
      <c r="D291" s="294" t="s">
        <v>143</v>
      </c>
      <c r="E291" s="295" t="s">
        <v>86</v>
      </c>
      <c r="F291" s="296">
        <v>6.2880000000000003</v>
      </c>
      <c r="G291" s="40"/>
      <c r="H291" s="46"/>
    </row>
    <row r="292" s="2" customFormat="1" ht="16.8" customHeight="1">
      <c r="A292" s="40"/>
      <c r="B292" s="46"/>
      <c r="C292" s="297" t="s">
        <v>19</v>
      </c>
      <c r="D292" s="297" t="s">
        <v>751</v>
      </c>
      <c r="E292" s="19" t="s">
        <v>19</v>
      </c>
      <c r="F292" s="298">
        <v>3.4199999999999999</v>
      </c>
      <c r="G292" s="40"/>
      <c r="H292" s="46"/>
    </row>
    <row r="293" s="2" customFormat="1" ht="16.8" customHeight="1">
      <c r="A293" s="40"/>
      <c r="B293" s="46"/>
      <c r="C293" s="297" t="s">
        <v>19</v>
      </c>
      <c r="D293" s="297" t="s">
        <v>752</v>
      </c>
      <c r="E293" s="19" t="s">
        <v>19</v>
      </c>
      <c r="F293" s="298">
        <v>1.6879999999999999</v>
      </c>
      <c r="G293" s="40"/>
      <c r="H293" s="46"/>
    </row>
    <row r="294" s="2" customFormat="1" ht="16.8" customHeight="1">
      <c r="A294" s="40"/>
      <c r="B294" s="46"/>
      <c r="C294" s="297" t="s">
        <v>19</v>
      </c>
      <c r="D294" s="297" t="s">
        <v>753</v>
      </c>
      <c r="E294" s="19" t="s">
        <v>19</v>
      </c>
      <c r="F294" s="298">
        <v>1.1799999999999999</v>
      </c>
      <c r="G294" s="40"/>
      <c r="H294" s="46"/>
    </row>
    <row r="295" s="2" customFormat="1" ht="16.8" customHeight="1">
      <c r="A295" s="40"/>
      <c r="B295" s="46"/>
      <c r="C295" s="297" t="s">
        <v>19</v>
      </c>
      <c r="D295" s="297" t="s">
        <v>224</v>
      </c>
      <c r="E295" s="19" t="s">
        <v>19</v>
      </c>
      <c r="F295" s="298">
        <v>6.2880000000000003</v>
      </c>
      <c r="G295" s="40"/>
      <c r="H295" s="46"/>
    </row>
    <row r="296" s="2" customFormat="1" ht="16.8" customHeight="1">
      <c r="A296" s="40"/>
      <c r="B296" s="46"/>
      <c r="C296" s="299" t="s">
        <v>742</v>
      </c>
      <c r="D296" s="40"/>
      <c r="E296" s="40"/>
      <c r="F296" s="40"/>
      <c r="G296" s="40"/>
      <c r="H296" s="46"/>
    </row>
    <row r="297" s="2" customFormat="1" ht="16.8" customHeight="1">
      <c r="A297" s="40"/>
      <c r="B297" s="46"/>
      <c r="C297" s="297" t="s">
        <v>381</v>
      </c>
      <c r="D297" s="297" t="s">
        <v>382</v>
      </c>
      <c r="E297" s="19" t="s">
        <v>86</v>
      </c>
      <c r="F297" s="298">
        <v>6.2880000000000003</v>
      </c>
      <c r="G297" s="40"/>
      <c r="H297" s="46"/>
    </row>
    <row r="298" s="2" customFormat="1" ht="16.8" customHeight="1">
      <c r="A298" s="40"/>
      <c r="B298" s="46"/>
      <c r="C298" s="293" t="s">
        <v>754</v>
      </c>
      <c r="D298" s="294" t="s">
        <v>755</v>
      </c>
      <c r="E298" s="295" t="s">
        <v>86</v>
      </c>
      <c r="F298" s="296">
        <v>5.5229999999999997</v>
      </c>
      <c r="G298" s="40"/>
      <c r="H298" s="46"/>
    </row>
    <row r="299" s="2" customFormat="1" ht="16.8" customHeight="1">
      <c r="A299" s="40"/>
      <c r="B299" s="46"/>
      <c r="C299" s="297" t="s">
        <v>19</v>
      </c>
      <c r="D299" s="297" t="s">
        <v>756</v>
      </c>
      <c r="E299" s="19" t="s">
        <v>19</v>
      </c>
      <c r="F299" s="298">
        <v>5.5229999999999997</v>
      </c>
      <c r="G299" s="40"/>
      <c r="H299" s="46"/>
    </row>
    <row r="300" s="2" customFormat="1" ht="16.8" customHeight="1">
      <c r="A300" s="40"/>
      <c r="B300" s="46"/>
      <c r="C300" s="293" t="s">
        <v>757</v>
      </c>
      <c r="D300" s="294" t="s">
        <v>758</v>
      </c>
      <c r="E300" s="295" t="s">
        <v>91</v>
      </c>
      <c r="F300" s="296">
        <v>2.3500000000000001</v>
      </c>
      <c r="G300" s="40"/>
      <c r="H300" s="46"/>
    </row>
    <row r="301" s="2" customFormat="1" ht="16.8" customHeight="1">
      <c r="A301" s="40"/>
      <c r="B301" s="46"/>
      <c r="C301" s="297" t="s">
        <v>19</v>
      </c>
      <c r="D301" s="297" t="s">
        <v>759</v>
      </c>
      <c r="E301" s="19" t="s">
        <v>19</v>
      </c>
      <c r="F301" s="298">
        <v>2.3500000000000001</v>
      </c>
      <c r="G301" s="40"/>
      <c r="H301" s="46"/>
    </row>
    <row r="302" s="2" customFormat="1" ht="16.8" customHeight="1">
      <c r="A302" s="40"/>
      <c r="B302" s="46"/>
      <c r="C302" s="293" t="s">
        <v>760</v>
      </c>
      <c r="D302" s="294" t="s">
        <v>761</v>
      </c>
      <c r="E302" s="295" t="s">
        <v>91</v>
      </c>
      <c r="F302" s="296">
        <v>9.4000000000000004</v>
      </c>
      <c r="G302" s="40"/>
      <c r="H302" s="46"/>
    </row>
    <row r="303" s="2" customFormat="1" ht="16.8" customHeight="1">
      <c r="A303" s="40"/>
      <c r="B303" s="46"/>
      <c r="C303" s="297" t="s">
        <v>19</v>
      </c>
      <c r="D303" s="297" t="s">
        <v>762</v>
      </c>
      <c r="E303" s="19" t="s">
        <v>19</v>
      </c>
      <c r="F303" s="298">
        <v>9.4000000000000004</v>
      </c>
      <c r="G303" s="40"/>
      <c r="H303" s="46"/>
    </row>
    <row r="304" s="2" customFormat="1" ht="16.8" customHeight="1">
      <c r="A304" s="40"/>
      <c r="B304" s="46"/>
      <c r="C304" s="293" t="s">
        <v>763</v>
      </c>
      <c r="D304" s="294" t="s">
        <v>764</v>
      </c>
      <c r="E304" s="295" t="s">
        <v>86</v>
      </c>
      <c r="F304" s="296">
        <v>2.9380000000000002</v>
      </c>
      <c r="G304" s="40"/>
      <c r="H304" s="46"/>
    </row>
    <row r="305" s="2" customFormat="1" ht="16.8" customHeight="1">
      <c r="A305" s="40"/>
      <c r="B305" s="46"/>
      <c r="C305" s="297" t="s">
        <v>19</v>
      </c>
      <c r="D305" s="297" t="s">
        <v>743</v>
      </c>
      <c r="E305" s="19" t="s">
        <v>19</v>
      </c>
      <c r="F305" s="298">
        <v>2.9380000000000002</v>
      </c>
      <c r="G305" s="40"/>
      <c r="H305" s="46"/>
    </row>
    <row r="306" s="2" customFormat="1" ht="16.8" customHeight="1">
      <c r="A306" s="40"/>
      <c r="B306" s="46"/>
      <c r="C306" s="293" t="s">
        <v>765</v>
      </c>
      <c r="D306" s="294" t="s">
        <v>766</v>
      </c>
      <c r="E306" s="295" t="s">
        <v>91</v>
      </c>
      <c r="F306" s="296">
        <v>1.25</v>
      </c>
      <c r="G306" s="40"/>
      <c r="H306" s="46"/>
    </row>
    <row r="307" s="2" customFormat="1" ht="16.8" customHeight="1">
      <c r="A307" s="40"/>
      <c r="B307" s="46"/>
      <c r="C307" s="297" t="s">
        <v>19</v>
      </c>
      <c r="D307" s="297" t="s">
        <v>92</v>
      </c>
      <c r="E307" s="19" t="s">
        <v>19</v>
      </c>
      <c r="F307" s="298">
        <v>1.25</v>
      </c>
      <c r="G307" s="40"/>
      <c r="H307" s="46"/>
    </row>
    <row r="308" s="2" customFormat="1" ht="16.8" customHeight="1">
      <c r="A308" s="40"/>
      <c r="B308" s="46"/>
      <c r="C308" s="293" t="s">
        <v>767</v>
      </c>
      <c r="D308" s="294" t="s">
        <v>768</v>
      </c>
      <c r="E308" s="295" t="s">
        <v>91</v>
      </c>
      <c r="F308" s="296">
        <v>7.2000000000000002</v>
      </c>
      <c r="G308" s="40"/>
      <c r="H308" s="46"/>
    </row>
    <row r="309" s="2" customFormat="1" ht="16.8" customHeight="1">
      <c r="A309" s="40"/>
      <c r="B309" s="46"/>
      <c r="C309" s="297" t="s">
        <v>19</v>
      </c>
      <c r="D309" s="297" t="s">
        <v>744</v>
      </c>
      <c r="E309" s="19" t="s">
        <v>19</v>
      </c>
      <c r="F309" s="298">
        <v>7.2000000000000002</v>
      </c>
      <c r="G309" s="40"/>
      <c r="H309" s="46"/>
    </row>
    <row r="310" s="2" customFormat="1" ht="16.8" customHeight="1">
      <c r="A310" s="40"/>
      <c r="B310" s="46"/>
      <c r="C310" s="293" t="s">
        <v>769</v>
      </c>
      <c r="D310" s="294" t="s">
        <v>770</v>
      </c>
      <c r="E310" s="295" t="s">
        <v>86</v>
      </c>
      <c r="F310" s="296">
        <v>2.375</v>
      </c>
      <c r="G310" s="40"/>
      <c r="H310" s="46"/>
    </row>
    <row r="311" s="2" customFormat="1" ht="16.8" customHeight="1">
      <c r="A311" s="40"/>
      <c r="B311" s="46"/>
      <c r="C311" s="297" t="s">
        <v>19</v>
      </c>
      <c r="D311" s="297" t="s">
        <v>745</v>
      </c>
      <c r="E311" s="19" t="s">
        <v>19</v>
      </c>
      <c r="F311" s="298">
        <v>2.375</v>
      </c>
      <c r="G311" s="40"/>
      <c r="H311" s="46"/>
    </row>
    <row r="312" s="2" customFormat="1" ht="16.8" customHeight="1">
      <c r="A312" s="40"/>
      <c r="B312" s="46"/>
      <c r="C312" s="293" t="s">
        <v>771</v>
      </c>
      <c r="D312" s="294" t="s">
        <v>772</v>
      </c>
      <c r="E312" s="295" t="s">
        <v>91</v>
      </c>
      <c r="F312" s="296">
        <v>1.25</v>
      </c>
      <c r="G312" s="40"/>
      <c r="H312" s="46"/>
    </row>
    <row r="313" s="2" customFormat="1" ht="16.8" customHeight="1">
      <c r="A313" s="40"/>
      <c r="B313" s="46"/>
      <c r="C313" s="297" t="s">
        <v>19</v>
      </c>
      <c r="D313" s="297" t="s">
        <v>92</v>
      </c>
      <c r="E313" s="19" t="s">
        <v>19</v>
      </c>
      <c r="F313" s="298">
        <v>1.25</v>
      </c>
      <c r="G313" s="40"/>
      <c r="H313" s="46"/>
    </row>
    <row r="314" s="2" customFormat="1" ht="16.8" customHeight="1">
      <c r="A314" s="40"/>
      <c r="B314" s="46"/>
      <c r="C314" s="293" t="s">
        <v>773</v>
      </c>
      <c r="D314" s="294" t="s">
        <v>774</v>
      </c>
      <c r="E314" s="295" t="s">
        <v>91</v>
      </c>
      <c r="F314" s="296">
        <v>6.2999999999999998</v>
      </c>
      <c r="G314" s="40"/>
      <c r="H314" s="46"/>
    </row>
    <row r="315" s="2" customFormat="1" ht="16.8" customHeight="1">
      <c r="A315" s="40"/>
      <c r="B315" s="46"/>
      <c r="C315" s="297" t="s">
        <v>19</v>
      </c>
      <c r="D315" s="297" t="s">
        <v>746</v>
      </c>
      <c r="E315" s="19" t="s">
        <v>19</v>
      </c>
      <c r="F315" s="298">
        <v>6.2999999999999998</v>
      </c>
      <c r="G315" s="40"/>
      <c r="H315" s="46"/>
    </row>
    <row r="316" s="2" customFormat="1" ht="16.8" customHeight="1">
      <c r="A316" s="40"/>
      <c r="B316" s="46"/>
      <c r="C316" s="293" t="s">
        <v>775</v>
      </c>
      <c r="D316" s="294" t="s">
        <v>776</v>
      </c>
      <c r="E316" s="295" t="s">
        <v>86</v>
      </c>
      <c r="F316" s="296">
        <v>2.1880000000000002</v>
      </c>
      <c r="G316" s="40"/>
      <c r="H316" s="46"/>
    </row>
    <row r="317" s="2" customFormat="1" ht="16.8" customHeight="1">
      <c r="A317" s="40"/>
      <c r="B317" s="46"/>
      <c r="C317" s="297" t="s">
        <v>19</v>
      </c>
      <c r="D317" s="297" t="s">
        <v>747</v>
      </c>
      <c r="E317" s="19" t="s">
        <v>19</v>
      </c>
      <c r="F317" s="298">
        <v>2.1880000000000002</v>
      </c>
      <c r="G317" s="40"/>
      <c r="H317" s="46"/>
    </row>
    <row r="318" s="2" customFormat="1" ht="16.8" customHeight="1">
      <c r="A318" s="40"/>
      <c r="B318" s="46"/>
      <c r="C318" s="293" t="s">
        <v>777</v>
      </c>
      <c r="D318" s="294" t="s">
        <v>778</v>
      </c>
      <c r="E318" s="295" t="s">
        <v>91</v>
      </c>
      <c r="F318" s="296">
        <v>1.25</v>
      </c>
      <c r="G318" s="40"/>
      <c r="H318" s="46"/>
    </row>
    <row r="319" s="2" customFormat="1" ht="16.8" customHeight="1">
      <c r="A319" s="40"/>
      <c r="B319" s="46"/>
      <c r="C319" s="297" t="s">
        <v>19</v>
      </c>
      <c r="D319" s="297" t="s">
        <v>92</v>
      </c>
      <c r="E319" s="19" t="s">
        <v>19</v>
      </c>
      <c r="F319" s="298">
        <v>1.25</v>
      </c>
      <c r="G319" s="40"/>
      <c r="H319" s="46"/>
    </row>
    <row r="320" s="2" customFormat="1" ht="16.8" customHeight="1">
      <c r="A320" s="40"/>
      <c r="B320" s="46"/>
      <c r="C320" s="293" t="s">
        <v>779</v>
      </c>
      <c r="D320" s="294" t="s">
        <v>780</v>
      </c>
      <c r="E320" s="295" t="s">
        <v>91</v>
      </c>
      <c r="F320" s="296">
        <v>6</v>
      </c>
      <c r="G320" s="40"/>
      <c r="H320" s="46"/>
    </row>
    <row r="321" s="2" customFormat="1" ht="16.8" customHeight="1">
      <c r="A321" s="40"/>
      <c r="B321" s="46"/>
      <c r="C321" s="297" t="s">
        <v>19</v>
      </c>
      <c r="D321" s="297" t="s">
        <v>748</v>
      </c>
      <c r="E321" s="19" t="s">
        <v>19</v>
      </c>
      <c r="F321" s="298">
        <v>6</v>
      </c>
      <c r="G321" s="40"/>
      <c r="H321" s="46"/>
    </row>
    <row r="322" s="2" customFormat="1" ht="16.8" customHeight="1">
      <c r="A322" s="40"/>
      <c r="B322" s="46"/>
      <c r="C322" s="293" t="s">
        <v>781</v>
      </c>
      <c r="D322" s="294" t="s">
        <v>782</v>
      </c>
      <c r="E322" s="295" t="s">
        <v>86</v>
      </c>
      <c r="F322" s="296">
        <v>0.69999999999999996</v>
      </c>
      <c r="G322" s="40"/>
      <c r="H322" s="46"/>
    </row>
    <row r="323" s="2" customFormat="1" ht="16.8" customHeight="1">
      <c r="A323" s="40"/>
      <c r="B323" s="46"/>
      <c r="C323" s="297" t="s">
        <v>19</v>
      </c>
      <c r="D323" s="297" t="s">
        <v>783</v>
      </c>
      <c r="E323" s="19" t="s">
        <v>19</v>
      </c>
      <c r="F323" s="298">
        <v>0.69999999999999996</v>
      </c>
      <c r="G323" s="40"/>
      <c r="H323" s="46"/>
    </row>
    <row r="324" s="2" customFormat="1" ht="16.8" customHeight="1">
      <c r="A324" s="40"/>
      <c r="B324" s="46"/>
      <c r="C324" s="293" t="s">
        <v>784</v>
      </c>
      <c r="D324" s="294" t="s">
        <v>785</v>
      </c>
      <c r="E324" s="295" t="s">
        <v>91</v>
      </c>
      <c r="F324" s="296">
        <v>0.69999999999999996</v>
      </c>
      <c r="G324" s="40"/>
      <c r="H324" s="46"/>
    </row>
    <row r="325" s="2" customFormat="1" ht="16.8" customHeight="1">
      <c r="A325" s="40"/>
      <c r="B325" s="46"/>
      <c r="C325" s="297" t="s">
        <v>19</v>
      </c>
      <c r="D325" s="297" t="s">
        <v>120</v>
      </c>
      <c r="E325" s="19" t="s">
        <v>19</v>
      </c>
      <c r="F325" s="298">
        <v>0.69999999999999996</v>
      </c>
      <c r="G325" s="40"/>
      <c r="H325" s="46"/>
    </row>
    <row r="326" s="2" customFormat="1" ht="16.8" customHeight="1">
      <c r="A326" s="40"/>
      <c r="B326" s="46"/>
      <c r="C326" s="293" t="s">
        <v>786</v>
      </c>
      <c r="D326" s="294" t="s">
        <v>787</v>
      </c>
      <c r="E326" s="295" t="s">
        <v>91</v>
      </c>
      <c r="F326" s="296">
        <v>3.3999999999999999</v>
      </c>
      <c r="G326" s="40"/>
      <c r="H326" s="46"/>
    </row>
    <row r="327" s="2" customFormat="1" ht="16.8" customHeight="1">
      <c r="A327" s="40"/>
      <c r="B327" s="46"/>
      <c r="C327" s="297" t="s">
        <v>19</v>
      </c>
      <c r="D327" s="297" t="s">
        <v>788</v>
      </c>
      <c r="E327" s="19" t="s">
        <v>19</v>
      </c>
      <c r="F327" s="298">
        <v>3.3999999999999999</v>
      </c>
      <c r="G327" s="40"/>
      <c r="H327" s="46"/>
    </row>
    <row r="328" s="2" customFormat="1" ht="16.8" customHeight="1">
      <c r="A328" s="40"/>
      <c r="B328" s="46"/>
      <c r="C328" s="293" t="s">
        <v>789</v>
      </c>
      <c r="D328" s="294" t="s">
        <v>790</v>
      </c>
      <c r="E328" s="295" t="s">
        <v>86</v>
      </c>
      <c r="F328" s="296">
        <v>2.375</v>
      </c>
      <c r="G328" s="40"/>
      <c r="H328" s="46"/>
    </row>
    <row r="329" s="2" customFormat="1" ht="16.8" customHeight="1">
      <c r="A329" s="40"/>
      <c r="B329" s="46"/>
      <c r="C329" s="297" t="s">
        <v>19</v>
      </c>
      <c r="D329" s="297" t="s">
        <v>745</v>
      </c>
      <c r="E329" s="19" t="s">
        <v>19</v>
      </c>
      <c r="F329" s="298">
        <v>2.375</v>
      </c>
      <c r="G329" s="40"/>
      <c r="H329" s="46"/>
    </row>
    <row r="330" s="2" customFormat="1" ht="16.8" customHeight="1">
      <c r="A330" s="40"/>
      <c r="B330" s="46"/>
      <c r="C330" s="293" t="s">
        <v>791</v>
      </c>
      <c r="D330" s="294" t="s">
        <v>792</v>
      </c>
      <c r="E330" s="295" t="s">
        <v>91</v>
      </c>
      <c r="F330" s="296">
        <v>1.25</v>
      </c>
      <c r="G330" s="40"/>
      <c r="H330" s="46"/>
    </row>
    <row r="331" s="2" customFormat="1" ht="16.8" customHeight="1">
      <c r="A331" s="40"/>
      <c r="B331" s="46"/>
      <c r="C331" s="297" t="s">
        <v>19</v>
      </c>
      <c r="D331" s="297" t="s">
        <v>92</v>
      </c>
      <c r="E331" s="19" t="s">
        <v>19</v>
      </c>
      <c r="F331" s="298">
        <v>1.25</v>
      </c>
      <c r="G331" s="40"/>
      <c r="H331" s="46"/>
    </row>
    <row r="332" s="2" customFormat="1" ht="16.8" customHeight="1">
      <c r="A332" s="40"/>
      <c r="B332" s="46"/>
      <c r="C332" s="293" t="s">
        <v>793</v>
      </c>
      <c r="D332" s="294" t="s">
        <v>794</v>
      </c>
      <c r="E332" s="295" t="s">
        <v>91</v>
      </c>
      <c r="F332" s="296">
        <v>6.2999999999999998</v>
      </c>
      <c r="G332" s="40"/>
      <c r="H332" s="46"/>
    </row>
    <row r="333" s="2" customFormat="1" ht="16.8" customHeight="1">
      <c r="A333" s="40"/>
      <c r="B333" s="46"/>
      <c r="C333" s="297" t="s">
        <v>19</v>
      </c>
      <c r="D333" s="297" t="s">
        <v>746</v>
      </c>
      <c r="E333" s="19" t="s">
        <v>19</v>
      </c>
      <c r="F333" s="298">
        <v>6.2999999999999998</v>
      </c>
      <c r="G333" s="40"/>
      <c r="H333" s="46"/>
    </row>
    <row r="334" s="2" customFormat="1" ht="16.8" customHeight="1">
      <c r="A334" s="40"/>
      <c r="B334" s="46"/>
      <c r="C334" s="293" t="s">
        <v>795</v>
      </c>
      <c r="D334" s="294" t="s">
        <v>143</v>
      </c>
      <c r="E334" s="295" t="s">
        <v>86</v>
      </c>
      <c r="F334" s="296">
        <v>6.5700000000000003</v>
      </c>
      <c r="G334" s="40"/>
      <c r="H334" s="46"/>
    </row>
    <row r="335" s="2" customFormat="1" ht="16.8" customHeight="1">
      <c r="A335" s="40"/>
      <c r="B335" s="46"/>
      <c r="C335" s="297" t="s">
        <v>19</v>
      </c>
      <c r="D335" s="297" t="s">
        <v>796</v>
      </c>
      <c r="E335" s="19" t="s">
        <v>19</v>
      </c>
      <c r="F335" s="298">
        <v>6.5700000000000003</v>
      </c>
      <c r="G335" s="40"/>
      <c r="H335" s="46"/>
    </row>
    <row r="336" s="2" customFormat="1" ht="16.8" customHeight="1">
      <c r="A336" s="40"/>
      <c r="B336" s="46"/>
      <c r="C336" s="293" t="s">
        <v>797</v>
      </c>
      <c r="D336" s="294" t="s">
        <v>798</v>
      </c>
      <c r="E336" s="295" t="s">
        <v>86</v>
      </c>
      <c r="F336" s="296">
        <v>1.44</v>
      </c>
      <c r="G336" s="40"/>
      <c r="H336" s="46"/>
    </row>
    <row r="337" s="2" customFormat="1" ht="16.8" customHeight="1">
      <c r="A337" s="40"/>
      <c r="B337" s="46"/>
      <c r="C337" s="297" t="s">
        <v>19</v>
      </c>
      <c r="D337" s="297" t="s">
        <v>799</v>
      </c>
      <c r="E337" s="19" t="s">
        <v>19</v>
      </c>
      <c r="F337" s="298">
        <v>1.44</v>
      </c>
      <c r="G337" s="40"/>
      <c r="H337" s="46"/>
    </row>
    <row r="338" s="2" customFormat="1" ht="16.8" customHeight="1">
      <c r="A338" s="40"/>
      <c r="B338" s="46"/>
      <c r="C338" s="293" t="s">
        <v>800</v>
      </c>
      <c r="D338" s="294" t="s">
        <v>801</v>
      </c>
      <c r="E338" s="295" t="s">
        <v>91</v>
      </c>
      <c r="F338" s="296">
        <v>1.2</v>
      </c>
      <c r="G338" s="40"/>
      <c r="H338" s="46"/>
    </row>
    <row r="339" s="2" customFormat="1" ht="16.8" customHeight="1">
      <c r="A339" s="40"/>
      <c r="B339" s="46"/>
      <c r="C339" s="297" t="s">
        <v>19</v>
      </c>
      <c r="D339" s="297" t="s">
        <v>802</v>
      </c>
      <c r="E339" s="19" t="s">
        <v>19</v>
      </c>
      <c r="F339" s="298">
        <v>1.2</v>
      </c>
      <c r="G339" s="40"/>
      <c r="H339" s="46"/>
    </row>
    <row r="340" s="2" customFormat="1" ht="16.8" customHeight="1">
      <c r="A340" s="40"/>
      <c r="B340" s="46"/>
      <c r="C340" s="293" t="s">
        <v>803</v>
      </c>
      <c r="D340" s="294" t="s">
        <v>804</v>
      </c>
      <c r="E340" s="295" t="s">
        <v>91</v>
      </c>
      <c r="F340" s="296">
        <v>4.7999999999999998</v>
      </c>
      <c r="G340" s="40"/>
      <c r="H340" s="46"/>
    </row>
    <row r="341" s="2" customFormat="1" ht="16.8" customHeight="1">
      <c r="A341" s="40"/>
      <c r="B341" s="46"/>
      <c r="C341" s="297" t="s">
        <v>19</v>
      </c>
      <c r="D341" s="297" t="s">
        <v>805</v>
      </c>
      <c r="E341" s="19" t="s">
        <v>19</v>
      </c>
      <c r="F341" s="298">
        <v>4.7999999999999998</v>
      </c>
      <c r="G341" s="40"/>
      <c r="H341" s="46"/>
    </row>
    <row r="342" s="2" customFormat="1" ht="16.8" customHeight="1">
      <c r="A342" s="40"/>
      <c r="B342" s="46"/>
      <c r="C342" s="293" t="s">
        <v>806</v>
      </c>
      <c r="D342" s="294" t="s">
        <v>807</v>
      </c>
      <c r="E342" s="295" t="s">
        <v>86</v>
      </c>
      <c r="F342" s="296">
        <v>2.2799999999999998</v>
      </c>
      <c r="G342" s="40"/>
      <c r="H342" s="46"/>
    </row>
    <row r="343" s="2" customFormat="1" ht="16.8" customHeight="1">
      <c r="A343" s="40"/>
      <c r="B343" s="46"/>
      <c r="C343" s="297" t="s">
        <v>19</v>
      </c>
      <c r="D343" s="297" t="s">
        <v>808</v>
      </c>
      <c r="E343" s="19" t="s">
        <v>19</v>
      </c>
      <c r="F343" s="298">
        <v>2.2799999999999998</v>
      </c>
      <c r="G343" s="40"/>
      <c r="H343" s="46"/>
    </row>
    <row r="344" s="2" customFormat="1" ht="16.8" customHeight="1">
      <c r="A344" s="40"/>
      <c r="B344" s="46"/>
      <c r="C344" s="293" t="s">
        <v>809</v>
      </c>
      <c r="D344" s="294" t="s">
        <v>810</v>
      </c>
      <c r="E344" s="295" t="s">
        <v>91</v>
      </c>
      <c r="F344" s="296">
        <v>1.2</v>
      </c>
      <c r="G344" s="40"/>
      <c r="H344" s="46"/>
    </row>
    <row r="345" s="2" customFormat="1" ht="16.8" customHeight="1">
      <c r="A345" s="40"/>
      <c r="B345" s="46"/>
      <c r="C345" s="297" t="s">
        <v>19</v>
      </c>
      <c r="D345" s="297" t="s">
        <v>802</v>
      </c>
      <c r="E345" s="19" t="s">
        <v>19</v>
      </c>
      <c r="F345" s="298">
        <v>1.2</v>
      </c>
      <c r="G345" s="40"/>
      <c r="H345" s="46"/>
    </row>
    <row r="346" s="2" customFormat="1" ht="16.8" customHeight="1">
      <c r="A346" s="40"/>
      <c r="B346" s="46"/>
      <c r="C346" s="293" t="s">
        <v>811</v>
      </c>
      <c r="D346" s="294" t="s">
        <v>812</v>
      </c>
      <c r="E346" s="295" t="s">
        <v>91</v>
      </c>
      <c r="F346" s="296">
        <v>6.2000000000000002</v>
      </c>
      <c r="G346" s="40"/>
      <c r="H346" s="46"/>
    </row>
    <row r="347" s="2" customFormat="1" ht="16.8" customHeight="1">
      <c r="A347" s="40"/>
      <c r="B347" s="46"/>
      <c r="C347" s="297" t="s">
        <v>19</v>
      </c>
      <c r="D347" s="297" t="s">
        <v>813</v>
      </c>
      <c r="E347" s="19" t="s">
        <v>19</v>
      </c>
      <c r="F347" s="298">
        <v>6.2000000000000002</v>
      </c>
      <c r="G347" s="40"/>
      <c r="H347" s="46"/>
    </row>
    <row r="348" s="2" customFormat="1" ht="16.8" customHeight="1">
      <c r="A348" s="40"/>
      <c r="B348" s="46"/>
      <c r="C348" s="293" t="s">
        <v>814</v>
      </c>
      <c r="D348" s="294" t="s">
        <v>815</v>
      </c>
      <c r="E348" s="295" t="s">
        <v>86</v>
      </c>
      <c r="F348" s="296">
        <v>1.0800000000000001</v>
      </c>
      <c r="G348" s="40"/>
      <c r="H348" s="46"/>
    </row>
    <row r="349" s="2" customFormat="1" ht="16.8" customHeight="1">
      <c r="A349" s="40"/>
      <c r="B349" s="46"/>
      <c r="C349" s="297" t="s">
        <v>19</v>
      </c>
      <c r="D349" s="297" t="s">
        <v>816</v>
      </c>
      <c r="E349" s="19" t="s">
        <v>19</v>
      </c>
      <c r="F349" s="298">
        <v>1.0800000000000001</v>
      </c>
      <c r="G349" s="40"/>
      <c r="H349" s="46"/>
    </row>
    <row r="350" s="2" customFormat="1" ht="16.8" customHeight="1">
      <c r="A350" s="40"/>
      <c r="B350" s="46"/>
      <c r="C350" s="293" t="s">
        <v>817</v>
      </c>
      <c r="D350" s="294" t="s">
        <v>818</v>
      </c>
      <c r="E350" s="295" t="s">
        <v>91</v>
      </c>
      <c r="F350" s="296">
        <v>1.2</v>
      </c>
      <c r="G350" s="40"/>
      <c r="H350" s="46"/>
    </row>
    <row r="351" s="2" customFormat="1" ht="16.8" customHeight="1">
      <c r="A351" s="40"/>
      <c r="B351" s="46"/>
      <c r="C351" s="297" t="s">
        <v>19</v>
      </c>
      <c r="D351" s="297" t="s">
        <v>819</v>
      </c>
      <c r="E351" s="19" t="s">
        <v>19</v>
      </c>
      <c r="F351" s="298">
        <v>1.2</v>
      </c>
      <c r="G351" s="40"/>
      <c r="H351" s="46"/>
    </row>
    <row r="352" s="2" customFormat="1" ht="16.8" customHeight="1">
      <c r="A352" s="40"/>
      <c r="B352" s="46"/>
      <c r="C352" s="293" t="s">
        <v>820</v>
      </c>
      <c r="D352" s="294" t="s">
        <v>821</v>
      </c>
      <c r="E352" s="295" t="s">
        <v>91</v>
      </c>
      <c r="F352" s="296">
        <v>4.2000000000000002</v>
      </c>
      <c r="G352" s="40"/>
      <c r="H352" s="46"/>
    </row>
    <row r="353" s="2" customFormat="1" ht="16.8" customHeight="1">
      <c r="A353" s="40"/>
      <c r="B353" s="46"/>
      <c r="C353" s="297" t="s">
        <v>19</v>
      </c>
      <c r="D353" s="297" t="s">
        <v>822</v>
      </c>
      <c r="E353" s="19" t="s">
        <v>19</v>
      </c>
      <c r="F353" s="298">
        <v>4.2000000000000002</v>
      </c>
      <c r="G353" s="40"/>
      <c r="H353" s="46"/>
    </row>
    <row r="354" s="2" customFormat="1" ht="16.8" customHeight="1">
      <c r="A354" s="40"/>
      <c r="B354" s="46"/>
      <c r="C354" s="293" t="s">
        <v>145</v>
      </c>
      <c r="D354" s="294" t="s">
        <v>146</v>
      </c>
      <c r="E354" s="295" t="s">
        <v>86</v>
      </c>
      <c r="F354" s="296">
        <v>2.375</v>
      </c>
      <c r="G354" s="40"/>
      <c r="H354" s="46"/>
    </row>
    <row r="355" s="2" customFormat="1" ht="16.8" customHeight="1">
      <c r="A355" s="40"/>
      <c r="B355" s="46"/>
      <c r="C355" s="297" t="s">
        <v>19</v>
      </c>
      <c r="D355" s="297" t="s">
        <v>745</v>
      </c>
      <c r="E355" s="19" t="s">
        <v>19</v>
      </c>
      <c r="F355" s="298">
        <v>2.375</v>
      </c>
      <c r="G355" s="40"/>
      <c r="H355" s="46"/>
    </row>
    <row r="356" s="2" customFormat="1" ht="16.8" customHeight="1">
      <c r="A356" s="40"/>
      <c r="B356" s="46"/>
      <c r="C356" s="299" t="s">
        <v>742</v>
      </c>
      <c r="D356" s="40"/>
      <c r="E356" s="40"/>
      <c r="F356" s="40"/>
      <c r="G356" s="40"/>
      <c r="H356" s="46"/>
    </row>
    <row r="357" s="2" customFormat="1" ht="16.8" customHeight="1">
      <c r="A357" s="40"/>
      <c r="B357" s="46"/>
      <c r="C357" s="297" t="s">
        <v>306</v>
      </c>
      <c r="D357" s="297" t="s">
        <v>307</v>
      </c>
      <c r="E357" s="19" t="s">
        <v>86</v>
      </c>
      <c r="F357" s="298">
        <v>69.596000000000004</v>
      </c>
      <c r="G357" s="40"/>
      <c r="H357" s="46"/>
    </row>
    <row r="358" s="2" customFormat="1" ht="16.8" customHeight="1">
      <c r="A358" s="40"/>
      <c r="B358" s="46"/>
      <c r="C358" s="297" t="s">
        <v>522</v>
      </c>
      <c r="D358" s="297" t="s">
        <v>523</v>
      </c>
      <c r="E358" s="19" t="s">
        <v>86</v>
      </c>
      <c r="F358" s="298">
        <v>68.790999999999997</v>
      </c>
      <c r="G358" s="40"/>
      <c r="H358" s="46"/>
    </row>
    <row r="359" s="2" customFormat="1" ht="16.8" customHeight="1">
      <c r="A359" s="40"/>
      <c r="B359" s="46"/>
      <c r="C359" s="297" t="s">
        <v>329</v>
      </c>
      <c r="D359" s="297" t="s">
        <v>330</v>
      </c>
      <c r="E359" s="19" t="s">
        <v>86</v>
      </c>
      <c r="F359" s="298">
        <v>30.126999999999999</v>
      </c>
      <c r="G359" s="40"/>
      <c r="H359" s="46"/>
    </row>
    <row r="360" s="2" customFormat="1" ht="16.8" customHeight="1">
      <c r="A360" s="40"/>
      <c r="B360" s="46"/>
      <c r="C360" s="297" t="s">
        <v>367</v>
      </c>
      <c r="D360" s="297" t="s">
        <v>368</v>
      </c>
      <c r="E360" s="19" t="s">
        <v>86</v>
      </c>
      <c r="F360" s="298">
        <v>68.790999999999997</v>
      </c>
      <c r="G360" s="40"/>
      <c r="H360" s="46"/>
    </row>
    <row r="361" s="2" customFormat="1" ht="16.8" customHeight="1">
      <c r="A361" s="40"/>
      <c r="B361" s="46"/>
      <c r="C361" s="293" t="s">
        <v>147</v>
      </c>
      <c r="D361" s="294" t="s">
        <v>148</v>
      </c>
      <c r="E361" s="295" t="s">
        <v>91</v>
      </c>
      <c r="F361" s="296">
        <v>1.25</v>
      </c>
      <c r="G361" s="40"/>
      <c r="H361" s="46"/>
    </row>
    <row r="362" s="2" customFormat="1" ht="16.8" customHeight="1">
      <c r="A362" s="40"/>
      <c r="B362" s="46"/>
      <c r="C362" s="297" t="s">
        <v>19</v>
      </c>
      <c r="D362" s="297" t="s">
        <v>92</v>
      </c>
      <c r="E362" s="19" t="s">
        <v>19</v>
      </c>
      <c r="F362" s="298">
        <v>1.25</v>
      </c>
      <c r="G362" s="40"/>
      <c r="H362" s="46"/>
    </row>
    <row r="363" s="2" customFormat="1" ht="16.8" customHeight="1">
      <c r="A363" s="40"/>
      <c r="B363" s="46"/>
      <c r="C363" s="299" t="s">
        <v>742</v>
      </c>
      <c r="D363" s="40"/>
      <c r="E363" s="40"/>
      <c r="F363" s="40"/>
      <c r="G363" s="40"/>
      <c r="H363" s="46"/>
    </row>
    <row r="364" s="2" customFormat="1" ht="16.8" customHeight="1">
      <c r="A364" s="40"/>
      <c r="B364" s="46"/>
      <c r="C364" s="297" t="s">
        <v>205</v>
      </c>
      <c r="D364" s="297" t="s">
        <v>206</v>
      </c>
      <c r="E364" s="19" t="s">
        <v>86</v>
      </c>
      <c r="F364" s="298">
        <v>33.375</v>
      </c>
      <c r="G364" s="40"/>
      <c r="H364" s="46"/>
    </row>
    <row r="365" s="2" customFormat="1" ht="16.8" customHeight="1">
      <c r="A365" s="40"/>
      <c r="B365" s="46"/>
      <c r="C365" s="297" t="s">
        <v>240</v>
      </c>
      <c r="D365" s="297" t="s">
        <v>241</v>
      </c>
      <c r="E365" s="19" t="s">
        <v>91</v>
      </c>
      <c r="F365" s="298">
        <v>135</v>
      </c>
      <c r="G365" s="40"/>
      <c r="H365" s="46"/>
    </row>
    <row r="366" s="2" customFormat="1" ht="16.8" customHeight="1">
      <c r="A366" s="40"/>
      <c r="B366" s="46"/>
      <c r="C366" s="297" t="s">
        <v>274</v>
      </c>
      <c r="D366" s="297" t="s">
        <v>275</v>
      </c>
      <c r="E366" s="19" t="s">
        <v>91</v>
      </c>
      <c r="F366" s="298">
        <v>21.949999999999999</v>
      </c>
      <c r="G366" s="40"/>
      <c r="H366" s="46"/>
    </row>
    <row r="367" s="2" customFormat="1" ht="16.8" customHeight="1">
      <c r="A367" s="40"/>
      <c r="B367" s="46"/>
      <c r="C367" s="297" t="s">
        <v>483</v>
      </c>
      <c r="D367" s="297" t="s">
        <v>484</v>
      </c>
      <c r="E367" s="19" t="s">
        <v>91</v>
      </c>
      <c r="F367" s="298">
        <v>9.4499999999999993</v>
      </c>
      <c r="G367" s="40"/>
      <c r="H367" s="46"/>
    </row>
    <row r="368" s="2" customFormat="1" ht="16.8" customHeight="1">
      <c r="A368" s="40"/>
      <c r="B368" s="46"/>
      <c r="C368" s="297" t="s">
        <v>542</v>
      </c>
      <c r="D368" s="297" t="s">
        <v>543</v>
      </c>
      <c r="E368" s="19" t="s">
        <v>91</v>
      </c>
      <c r="F368" s="298">
        <v>145</v>
      </c>
      <c r="G368" s="40"/>
      <c r="H368" s="46"/>
    </row>
    <row r="369" s="2" customFormat="1" ht="16.8" customHeight="1">
      <c r="A369" s="40"/>
      <c r="B369" s="46"/>
      <c r="C369" s="297" t="s">
        <v>558</v>
      </c>
      <c r="D369" s="297" t="s">
        <v>559</v>
      </c>
      <c r="E369" s="19" t="s">
        <v>91</v>
      </c>
      <c r="F369" s="298">
        <v>33.399999999999999</v>
      </c>
      <c r="G369" s="40"/>
      <c r="H369" s="46"/>
    </row>
    <row r="370" s="2" customFormat="1" ht="16.8" customHeight="1">
      <c r="A370" s="40"/>
      <c r="B370" s="46"/>
      <c r="C370" s="297" t="s">
        <v>607</v>
      </c>
      <c r="D370" s="297" t="s">
        <v>608</v>
      </c>
      <c r="E370" s="19" t="s">
        <v>91</v>
      </c>
      <c r="F370" s="298">
        <v>145</v>
      </c>
      <c r="G370" s="40"/>
      <c r="H370" s="46"/>
    </row>
    <row r="371" s="2" customFormat="1" ht="16.8" customHeight="1">
      <c r="A371" s="40"/>
      <c r="B371" s="46"/>
      <c r="C371" s="297" t="s">
        <v>389</v>
      </c>
      <c r="D371" s="297" t="s">
        <v>390</v>
      </c>
      <c r="E371" s="19" t="s">
        <v>86</v>
      </c>
      <c r="F371" s="298">
        <v>50.100000000000001</v>
      </c>
      <c r="G371" s="40"/>
      <c r="H371" s="46"/>
    </row>
    <row r="372" s="2" customFormat="1" ht="16.8" customHeight="1">
      <c r="A372" s="40"/>
      <c r="B372" s="46"/>
      <c r="C372" s="293" t="s">
        <v>149</v>
      </c>
      <c r="D372" s="294" t="s">
        <v>150</v>
      </c>
      <c r="E372" s="295" t="s">
        <v>91</v>
      </c>
      <c r="F372" s="296">
        <v>6.2999999999999998</v>
      </c>
      <c r="G372" s="40"/>
      <c r="H372" s="46"/>
    </row>
    <row r="373" s="2" customFormat="1" ht="16.8" customHeight="1">
      <c r="A373" s="40"/>
      <c r="B373" s="46"/>
      <c r="C373" s="297" t="s">
        <v>19</v>
      </c>
      <c r="D373" s="297" t="s">
        <v>746</v>
      </c>
      <c r="E373" s="19" t="s">
        <v>19</v>
      </c>
      <c r="F373" s="298">
        <v>6.2999999999999998</v>
      </c>
      <c r="G373" s="40"/>
      <c r="H373" s="46"/>
    </row>
    <row r="374" s="2" customFormat="1" ht="16.8" customHeight="1">
      <c r="A374" s="40"/>
      <c r="B374" s="46"/>
      <c r="C374" s="299" t="s">
        <v>742</v>
      </c>
      <c r="D374" s="40"/>
      <c r="E374" s="40"/>
      <c r="F374" s="40"/>
      <c r="G374" s="40"/>
      <c r="H374" s="46"/>
    </row>
    <row r="375" s="2" customFormat="1" ht="16.8" customHeight="1">
      <c r="A375" s="40"/>
      <c r="B375" s="46"/>
      <c r="C375" s="297" t="s">
        <v>205</v>
      </c>
      <c r="D375" s="297" t="s">
        <v>206</v>
      </c>
      <c r="E375" s="19" t="s">
        <v>86</v>
      </c>
      <c r="F375" s="298">
        <v>33.375</v>
      </c>
      <c r="G375" s="40"/>
      <c r="H375" s="46"/>
    </row>
    <row r="376" s="2" customFormat="1" ht="16.8" customHeight="1">
      <c r="A376" s="40"/>
      <c r="B376" s="46"/>
      <c r="C376" s="297" t="s">
        <v>226</v>
      </c>
      <c r="D376" s="297" t="s">
        <v>227</v>
      </c>
      <c r="E376" s="19" t="s">
        <v>91</v>
      </c>
      <c r="F376" s="298">
        <v>178.40000000000001</v>
      </c>
      <c r="G376" s="40"/>
      <c r="H376" s="46"/>
    </row>
    <row r="377" s="2" customFormat="1" ht="16.8" customHeight="1">
      <c r="A377" s="40"/>
      <c r="B377" s="46"/>
      <c r="C377" s="297" t="s">
        <v>240</v>
      </c>
      <c r="D377" s="297" t="s">
        <v>241</v>
      </c>
      <c r="E377" s="19" t="s">
        <v>91</v>
      </c>
      <c r="F377" s="298">
        <v>135</v>
      </c>
      <c r="G377" s="40"/>
      <c r="H377" s="46"/>
    </row>
    <row r="378" s="2" customFormat="1" ht="16.8" customHeight="1">
      <c r="A378" s="40"/>
      <c r="B378" s="46"/>
      <c r="C378" s="297" t="s">
        <v>542</v>
      </c>
      <c r="D378" s="297" t="s">
        <v>543</v>
      </c>
      <c r="E378" s="19" t="s">
        <v>91</v>
      </c>
      <c r="F378" s="298">
        <v>145</v>
      </c>
      <c r="G378" s="40"/>
      <c r="H378" s="46"/>
    </row>
    <row r="379" s="2" customFormat="1" ht="16.8" customHeight="1">
      <c r="A379" s="40"/>
      <c r="B379" s="46"/>
      <c r="C379" s="297" t="s">
        <v>607</v>
      </c>
      <c r="D379" s="297" t="s">
        <v>608</v>
      </c>
      <c r="E379" s="19" t="s">
        <v>91</v>
      </c>
      <c r="F379" s="298">
        <v>145</v>
      </c>
      <c r="G379" s="40"/>
      <c r="H379" s="46"/>
    </row>
    <row r="380" s="2" customFormat="1" ht="16.8" customHeight="1">
      <c r="A380" s="40"/>
      <c r="B380" s="46"/>
      <c r="C380" s="293" t="s">
        <v>823</v>
      </c>
      <c r="D380" s="294" t="s">
        <v>143</v>
      </c>
      <c r="E380" s="295" t="s">
        <v>86</v>
      </c>
      <c r="F380" s="296">
        <v>1.103</v>
      </c>
      <c r="G380" s="40"/>
      <c r="H380" s="46"/>
    </row>
    <row r="381" s="2" customFormat="1" ht="16.8" customHeight="1">
      <c r="A381" s="40"/>
      <c r="B381" s="46"/>
      <c r="C381" s="297" t="s">
        <v>19</v>
      </c>
      <c r="D381" s="297" t="s">
        <v>824</v>
      </c>
      <c r="E381" s="19" t="s">
        <v>19</v>
      </c>
      <c r="F381" s="298">
        <v>1.103</v>
      </c>
      <c r="G381" s="40"/>
      <c r="H381" s="46"/>
    </row>
    <row r="382" s="2" customFormat="1" ht="16.8" customHeight="1">
      <c r="A382" s="40"/>
      <c r="B382" s="46"/>
      <c r="C382" s="293" t="s">
        <v>151</v>
      </c>
      <c r="D382" s="294" t="s">
        <v>19</v>
      </c>
      <c r="E382" s="295" t="s">
        <v>19</v>
      </c>
      <c r="F382" s="296">
        <v>133.5</v>
      </c>
      <c r="G382" s="40"/>
      <c r="H382" s="46"/>
    </row>
    <row r="383" s="2" customFormat="1" ht="16.8" customHeight="1">
      <c r="A383" s="40"/>
      <c r="B383" s="46"/>
      <c r="C383" s="297" t="s">
        <v>19</v>
      </c>
      <c r="D383" s="297" t="s">
        <v>214</v>
      </c>
      <c r="E383" s="19" t="s">
        <v>19</v>
      </c>
      <c r="F383" s="298">
        <v>6.1500000000000004</v>
      </c>
      <c r="G383" s="40"/>
      <c r="H383" s="46"/>
    </row>
    <row r="384" s="2" customFormat="1" ht="16.8" customHeight="1">
      <c r="A384" s="40"/>
      <c r="B384" s="46"/>
      <c r="C384" s="297" t="s">
        <v>19</v>
      </c>
      <c r="D384" s="297" t="s">
        <v>215</v>
      </c>
      <c r="E384" s="19" t="s">
        <v>19</v>
      </c>
      <c r="F384" s="298">
        <v>5.0499999999999998</v>
      </c>
      <c r="G384" s="40"/>
      <c r="H384" s="46"/>
    </row>
    <row r="385" s="2" customFormat="1" ht="16.8" customHeight="1">
      <c r="A385" s="40"/>
      <c r="B385" s="46"/>
      <c r="C385" s="297" t="s">
        <v>19</v>
      </c>
      <c r="D385" s="297" t="s">
        <v>217</v>
      </c>
      <c r="E385" s="19" t="s">
        <v>19</v>
      </c>
      <c r="F385" s="298">
        <v>27.75</v>
      </c>
      <c r="G385" s="40"/>
      <c r="H385" s="46"/>
    </row>
    <row r="386" s="2" customFormat="1" ht="16.8" customHeight="1">
      <c r="A386" s="40"/>
      <c r="B386" s="46"/>
      <c r="C386" s="297" t="s">
        <v>19</v>
      </c>
      <c r="D386" s="297" t="s">
        <v>218</v>
      </c>
      <c r="E386" s="19" t="s">
        <v>19</v>
      </c>
      <c r="F386" s="298">
        <v>20.199999999999999</v>
      </c>
      <c r="G386" s="40"/>
      <c r="H386" s="46"/>
    </row>
    <row r="387" s="2" customFormat="1" ht="16.8" customHeight="1">
      <c r="A387" s="40"/>
      <c r="B387" s="46"/>
      <c r="C387" s="297" t="s">
        <v>19</v>
      </c>
      <c r="D387" s="297" t="s">
        <v>219</v>
      </c>
      <c r="E387" s="19" t="s">
        <v>19</v>
      </c>
      <c r="F387" s="298">
        <v>6.5</v>
      </c>
      <c r="G387" s="40"/>
      <c r="H387" s="46"/>
    </row>
    <row r="388" s="2" customFormat="1" ht="16.8" customHeight="1">
      <c r="A388" s="40"/>
      <c r="B388" s="46"/>
      <c r="C388" s="297" t="s">
        <v>19</v>
      </c>
      <c r="D388" s="297" t="s">
        <v>220</v>
      </c>
      <c r="E388" s="19" t="s">
        <v>19</v>
      </c>
      <c r="F388" s="298">
        <v>1.5</v>
      </c>
      <c r="G388" s="40"/>
      <c r="H388" s="46"/>
    </row>
    <row r="389" s="2" customFormat="1" ht="16.8" customHeight="1">
      <c r="A389" s="40"/>
      <c r="B389" s="46"/>
      <c r="C389" s="297" t="s">
        <v>19</v>
      </c>
      <c r="D389" s="297" t="s">
        <v>221</v>
      </c>
      <c r="E389" s="19" t="s">
        <v>19</v>
      </c>
      <c r="F389" s="298">
        <v>39.649999999999999</v>
      </c>
      <c r="G389" s="40"/>
      <c r="H389" s="46"/>
    </row>
    <row r="390" s="2" customFormat="1" ht="16.8" customHeight="1">
      <c r="A390" s="40"/>
      <c r="B390" s="46"/>
      <c r="C390" s="297" t="s">
        <v>19</v>
      </c>
      <c r="D390" s="297" t="s">
        <v>222</v>
      </c>
      <c r="E390" s="19" t="s">
        <v>19</v>
      </c>
      <c r="F390" s="298">
        <v>20.199999999999999</v>
      </c>
      <c r="G390" s="40"/>
      <c r="H390" s="46"/>
    </row>
    <row r="391" s="2" customFormat="1" ht="16.8" customHeight="1">
      <c r="A391" s="40"/>
      <c r="B391" s="46"/>
      <c r="C391" s="297" t="s">
        <v>19</v>
      </c>
      <c r="D391" s="297" t="s">
        <v>223</v>
      </c>
      <c r="E391" s="19" t="s">
        <v>19</v>
      </c>
      <c r="F391" s="298">
        <v>6.5</v>
      </c>
      <c r="G391" s="40"/>
      <c r="H391" s="46"/>
    </row>
    <row r="392" s="2" customFormat="1" ht="16.8" customHeight="1">
      <c r="A392" s="40"/>
      <c r="B392" s="46"/>
      <c r="C392" s="297" t="s">
        <v>151</v>
      </c>
      <c r="D392" s="297" t="s">
        <v>224</v>
      </c>
      <c r="E392" s="19" t="s">
        <v>19</v>
      </c>
      <c r="F392" s="298">
        <v>133.5</v>
      </c>
      <c r="G392" s="40"/>
      <c r="H392" s="46"/>
    </row>
    <row r="393" s="2" customFormat="1" ht="16.8" customHeight="1">
      <c r="A393" s="40"/>
      <c r="B393" s="46"/>
      <c r="C393" s="299" t="s">
        <v>742</v>
      </c>
      <c r="D393" s="40"/>
      <c r="E393" s="40"/>
      <c r="F393" s="40"/>
      <c r="G393" s="40"/>
      <c r="H393" s="46"/>
    </row>
    <row r="394" s="2" customFormat="1" ht="16.8" customHeight="1">
      <c r="A394" s="40"/>
      <c r="B394" s="46"/>
      <c r="C394" s="297" t="s">
        <v>205</v>
      </c>
      <c r="D394" s="297" t="s">
        <v>206</v>
      </c>
      <c r="E394" s="19" t="s">
        <v>86</v>
      </c>
      <c r="F394" s="298">
        <v>33.375</v>
      </c>
      <c r="G394" s="40"/>
      <c r="H394" s="46"/>
    </row>
    <row r="395" s="2" customFormat="1" ht="16.8" customHeight="1">
      <c r="A395" s="40"/>
      <c r="B395" s="46"/>
      <c r="C395" s="293" t="s">
        <v>153</v>
      </c>
      <c r="D395" s="294" t="s">
        <v>19</v>
      </c>
      <c r="E395" s="295" t="s">
        <v>19</v>
      </c>
      <c r="F395" s="296">
        <v>33.399999999999999</v>
      </c>
      <c r="G395" s="40"/>
      <c r="H395" s="46"/>
    </row>
    <row r="396" s="2" customFormat="1" ht="16.8" customHeight="1">
      <c r="A396" s="40"/>
      <c r="B396" s="46"/>
      <c r="C396" s="297" t="s">
        <v>19</v>
      </c>
      <c r="D396" s="297" t="s">
        <v>394</v>
      </c>
      <c r="E396" s="19" t="s">
        <v>19</v>
      </c>
      <c r="F396" s="298">
        <v>1.45</v>
      </c>
      <c r="G396" s="40"/>
      <c r="H396" s="46"/>
    </row>
    <row r="397" s="2" customFormat="1" ht="16.8" customHeight="1">
      <c r="A397" s="40"/>
      <c r="B397" s="46"/>
      <c r="C397" s="297" t="s">
        <v>19</v>
      </c>
      <c r="D397" s="297" t="s">
        <v>279</v>
      </c>
      <c r="E397" s="19" t="s">
        <v>19</v>
      </c>
      <c r="F397" s="298">
        <v>1.25</v>
      </c>
      <c r="G397" s="40"/>
      <c r="H397" s="46"/>
    </row>
    <row r="398" s="2" customFormat="1" ht="16.8" customHeight="1">
      <c r="A398" s="40"/>
      <c r="B398" s="46"/>
      <c r="C398" s="297" t="s">
        <v>19</v>
      </c>
      <c r="D398" s="297" t="s">
        <v>395</v>
      </c>
      <c r="E398" s="19" t="s">
        <v>19</v>
      </c>
      <c r="F398" s="298">
        <v>6.25</v>
      </c>
      <c r="G398" s="40"/>
      <c r="H398" s="46"/>
    </row>
    <row r="399" s="2" customFormat="1" ht="16.8" customHeight="1">
      <c r="A399" s="40"/>
      <c r="B399" s="46"/>
      <c r="C399" s="297" t="s">
        <v>19</v>
      </c>
      <c r="D399" s="297" t="s">
        <v>281</v>
      </c>
      <c r="E399" s="19" t="s">
        <v>19</v>
      </c>
      <c r="F399" s="298">
        <v>5</v>
      </c>
      <c r="G399" s="40"/>
      <c r="H399" s="46"/>
    </row>
    <row r="400" s="2" customFormat="1" ht="16.8" customHeight="1">
      <c r="A400" s="40"/>
      <c r="B400" s="46"/>
      <c r="C400" s="297" t="s">
        <v>19</v>
      </c>
      <c r="D400" s="297" t="s">
        <v>282</v>
      </c>
      <c r="E400" s="19" t="s">
        <v>19</v>
      </c>
      <c r="F400" s="298">
        <v>2.5</v>
      </c>
      <c r="G400" s="40"/>
      <c r="H400" s="46"/>
    </row>
    <row r="401" s="2" customFormat="1" ht="16.8" customHeight="1">
      <c r="A401" s="40"/>
      <c r="B401" s="46"/>
      <c r="C401" s="297" t="s">
        <v>19</v>
      </c>
      <c r="D401" s="297" t="s">
        <v>283</v>
      </c>
      <c r="E401" s="19" t="s">
        <v>19</v>
      </c>
      <c r="F401" s="298">
        <v>0.69999999999999996</v>
      </c>
      <c r="G401" s="40"/>
      <c r="H401" s="46"/>
    </row>
    <row r="402" s="2" customFormat="1" ht="16.8" customHeight="1">
      <c r="A402" s="40"/>
      <c r="B402" s="46"/>
      <c r="C402" s="297" t="s">
        <v>19</v>
      </c>
      <c r="D402" s="297" t="s">
        <v>396</v>
      </c>
      <c r="E402" s="19" t="s">
        <v>19</v>
      </c>
      <c r="F402" s="298">
        <v>8.75</v>
      </c>
      <c r="G402" s="40"/>
      <c r="H402" s="46"/>
    </row>
    <row r="403" s="2" customFormat="1" ht="16.8" customHeight="1">
      <c r="A403" s="40"/>
      <c r="B403" s="46"/>
      <c r="C403" s="297" t="s">
        <v>19</v>
      </c>
      <c r="D403" s="297" t="s">
        <v>285</v>
      </c>
      <c r="E403" s="19" t="s">
        <v>19</v>
      </c>
      <c r="F403" s="298">
        <v>5</v>
      </c>
      <c r="G403" s="40"/>
      <c r="H403" s="46"/>
    </row>
    <row r="404" s="2" customFormat="1" ht="16.8" customHeight="1">
      <c r="A404" s="40"/>
      <c r="B404" s="46"/>
      <c r="C404" s="297" t="s">
        <v>19</v>
      </c>
      <c r="D404" s="297" t="s">
        <v>286</v>
      </c>
      <c r="E404" s="19" t="s">
        <v>19</v>
      </c>
      <c r="F404" s="298">
        <v>2.5</v>
      </c>
      <c r="G404" s="40"/>
      <c r="H404" s="46"/>
    </row>
    <row r="405" s="2" customFormat="1" ht="16.8" customHeight="1">
      <c r="A405" s="40"/>
      <c r="B405" s="46"/>
      <c r="C405" s="297" t="s">
        <v>153</v>
      </c>
      <c r="D405" s="297" t="s">
        <v>224</v>
      </c>
      <c r="E405" s="19" t="s">
        <v>19</v>
      </c>
      <c r="F405" s="298">
        <v>33.399999999999999</v>
      </c>
      <c r="G405" s="40"/>
      <c r="H405" s="46"/>
    </row>
    <row r="406" s="2" customFormat="1" ht="16.8" customHeight="1">
      <c r="A406" s="40"/>
      <c r="B406" s="46"/>
      <c r="C406" s="299" t="s">
        <v>742</v>
      </c>
      <c r="D406" s="40"/>
      <c r="E406" s="40"/>
      <c r="F406" s="40"/>
      <c r="G406" s="40"/>
      <c r="H406" s="46"/>
    </row>
    <row r="407" s="2" customFormat="1" ht="16.8" customHeight="1">
      <c r="A407" s="40"/>
      <c r="B407" s="46"/>
      <c r="C407" s="297" t="s">
        <v>389</v>
      </c>
      <c r="D407" s="297" t="s">
        <v>390</v>
      </c>
      <c r="E407" s="19" t="s">
        <v>86</v>
      </c>
      <c r="F407" s="298">
        <v>50.100000000000001</v>
      </c>
      <c r="G407" s="40"/>
      <c r="H407" s="46"/>
    </row>
    <row r="408" s="2" customFormat="1" ht="16.8" customHeight="1">
      <c r="A408" s="40"/>
      <c r="B408" s="46"/>
      <c r="C408" s="293" t="s">
        <v>825</v>
      </c>
      <c r="D408" s="294" t="s">
        <v>19</v>
      </c>
      <c r="E408" s="295" t="s">
        <v>19</v>
      </c>
      <c r="F408" s="296">
        <v>105</v>
      </c>
      <c r="G408" s="40"/>
      <c r="H408" s="46"/>
    </row>
    <row r="409" s="2" customFormat="1" ht="16.8" customHeight="1">
      <c r="A409" s="40"/>
      <c r="B409" s="46"/>
      <c r="C409" s="293" t="s">
        <v>155</v>
      </c>
      <c r="D409" s="294" t="s">
        <v>19</v>
      </c>
      <c r="E409" s="295" t="s">
        <v>19</v>
      </c>
      <c r="F409" s="296">
        <v>16.699999999999999</v>
      </c>
      <c r="G409" s="40"/>
      <c r="H409" s="46"/>
    </row>
    <row r="410" s="2" customFormat="1" ht="16.8" customHeight="1">
      <c r="A410" s="40"/>
      <c r="B410" s="46"/>
      <c r="C410" s="297" t="s">
        <v>19</v>
      </c>
      <c r="D410" s="297" t="s">
        <v>626</v>
      </c>
      <c r="E410" s="19" t="s">
        <v>19</v>
      </c>
      <c r="F410" s="298">
        <v>3.25</v>
      </c>
      <c r="G410" s="40"/>
      <c r="H410" s="46"/>
    </row>
    <row r="411" s="2" customFormat="1" ht="16.8" customHeight="1">
      <c r="A411" s="40"/>
      <c r="B411" s="46"/>
      <c r="C411" s="297" t="s">
        <v>19</v>
      </c>
      <c r="D411" s="297" t="s">
        <v>627</v>
      </c>
      <c r="E411" s="19" t="s">
        <v>19</v>
      </c>
      <c r="F411" s="298">
        <v>4</v>
      </c>
      <c r="G411" s="40"/>
      <c r="H411" s="46"/>
    </row>
    <row r="412" s="2" customFormat="1" ht="16.8" customHeight="1">
      <c r="A412" s="40"/>
      <c r="B412" s="46"/>
      <c r="C412" s="297" t="s">
        <v>19</v>
      </c>
      <c r="D412" s="297" t="s">
        <v>628</v>
      </c>
      <c r="E412" s="19" t="s">
        <v>19</v>
      </c>
      <c r="F412" s="298">
        <v>2.2000000000000002</v>
      </c>
      <c r="G412" s="40"/>
      <c r="H412" s="46"/>
    </row>
    <row r="413" s="2" customFormat="1" ht="16.8" customHeight="1">
      <c r="A413" s="40"/>
      <c r="B413" s="46"/>
      <c r="C413" s="297" t="s">
        <v>19</v>
      </c>
      <c r="D413" s="297" t="s">
        <v>629</v>
      </c>
      <c r="E413" s="19" t="s">
        <v>19</v>
      </c>
      <c r="F413" s="298">
        <v>3.25</v>
      </c>
      <c r="G413" s="40"/>
      <c r="H413" s="46"/>
    </row>
    <row r="414" s="2" customFormat="1" ht="16.8" customHeight="1">
      <c r="A414" s="40"/>
      <c r="B414" s="46"/>
      <c r="C414" s="297" t="s">
        <v>19</v>
      </c>
      <c r="D414" s="297" t="s">
        <v>630</v>
      </c>
      <c r="E414" s="19" t="s">
        <v>19</v>
      </c>
      <c r="F414" s="298">
        <v>4</v>
      </c>
      <c r="G414" s="40"/>
      <c r="H414" s="46"/>
    </row>
    <row r="415" s="2" customFormat="1" ht="16.8" customHeight="1">
      <c r="A415" s="40"/>
      <c r="B415" s="46"/>
      <c r="C415" s="297" t="s">
        <v>155</v>
      </c>
      <c r="D415" s="297" t="s">
        <v>224</v>
      </c>
      <c r="E415" s="19" t="s">
        <v>19</v>
      </c>
      <c r="F415" s="298">
        <v>16.699999999999999</v>
      </c>
      <c r="G415" s="40"/>
      <c r="H415" s="46"/>
    </row>
    <row r="416" s="2" customFormat="1" ht="16.8" customHeight="1">
      <c r="A416" s="40"/>
      <c r="B416" s="46"/>
      <c r="C416" s="299" t="s">
        <v>742</v>
      </c>
      <c r="D416" s="40"/>
      <c r="E416" s="40"/>
      <c r="F416" s="40"/>
      <c r="G416" s="40"/>
      <c r="H416" s="46"/>
    </row>
    <row r="417" s="2" customFormat="1" ht="16.8" customHeight="1">
      <c r="A417" s="40"/>
      <c r="B417" s="46"/>
      <c r="C417" s="297" t="s">
        <v>621</v>
      </c>
      <c r="D417" s="297" t="s">
        <v>622</v>
      </c>
      <c r="E417" s="19" t="s">
        <v>86</v>
      </c>
      <c r="F417" s="298">
        <v>5.0099999999999998</v>
      </c>
      <c r="G417" s="40"/>
      <c r="H417" s="46"/>
    </row>
    <row r="418" s="2" customFormat="1" ht="16.8" customHeight="1">
      <c r="A418" s="40"/>
      <c r="B418" s="46"/>
      <c r="C418" s="297" t="s">
        <v>633</v>
      </c>
      <c r="D418" s="297" t="s">
        <v>634</v>
      </c>
      <c r="E418" s="19" t="s">
        <v>86</v>
      </c>
      <c r="F418" s="298">
        <v>5.0099999999999998</v>
      </c>
      <c r="G418" s="40"/>
      <c r="H418" s="46"/>
    </row>
    <row r="419" s="2" customFormat="1" ht="16.8" customHeight="1">
      <c r="A419" s="40"/>
      <c r="B419" s="46"/>
      <c r="C419" s="297" t="s">
        <v>639</v>
      </c>
      <c r="D419" s="297" t="s">
        <v>640</v>
      </c>
      <c r="E419" s="19" t="s">
        <v>86</v>
      </c>
      <c r="F419" s="298">
        <v>5.0099999999999998</v>
      </c>
      <c r="G419" s="40"/>
      <c r="H419" s="46"/>
    </row>
    <row r="420" s="2" customFormat="1" ht="16.8" customHeight="1">
      <c r="A420" s="40"/>
      <c r="B420" s="46"/>
      <c r="C420" s="297" t="s">
        <v>655</v>
      </c>
      <c r="D420" s="297" t="s">
        <v>656</v>
      </c>
      <c r="E420" s="19" t="s">
        <v>86</v>
      </c>
      <c r="F420" s="298">
        <v>5.0099999999999998</v>
      </c>
      <c r="G420" s="40"/>
      <c r="H420" s="46"/>
    </row>
    <row r="421" s="2" customFormat="1" ht="16.8" customHeight="1">
      <c r="A421" s="40"/>
      <c r="B421" s="46"/>
      <c r="C421" s="293" t="s">
        <v>826</v>
      </c>
      <c r="D421" s="294" t="s">
        <v>19</v>
      </c>
      <c r="E421" s="295" t="s">
        <v>19</v>
      </c>
      <c r="F421" s="296">
        <v>10.699999999999999</v>
      </c>
      <c r="G421" s="40"/>
      <c r="H421" s="46"/>
    </row>
    <row r="422" s="2" customFormat="1" ht="16.8" customHeight="1">
      <c r="A422" s="40"/>
      <c r="B422" s="46"/>
      <c r="C422" s="297" t="s">
        <v>19</v>
      </c>
      <c r="D422" s="297" t="s">
        <v>264</v>
      </c>
      <c r="E422" s="19" t="s">
        <v>19</v>
      </c>
      <c r="F422" s="298">
        <v>0</v>
      </c>
      <c r="G422" s="40"/>
      <c r="H422" s="46"/>
    </row>
    <row r="423" s="2" customFormat="1" ht="16.8" customHeight="1">
      <c r="A423" s="40"/>
      <c r="B423" s="46"/>
      <c r="C423" s="297" t="s">
        <v>19</v>
      </c>
      <c r="D423" s="297" t="s">
        <v>266</v>
      </c>
      <c r="E423" s="19" t="s">
        <v>19</v>
      </c>
      <c r="F423" s="298">
        <v>5</v>
      </c>
      <c r="G423" s="40"/>
      <c r="H423" s="46"/>
    </row>
    <row r="424" s="2" customFormat="1" ht="16.8" customHeight="1">
      <c r="A424" s="40"/>
      <c r="B424" s="46"/>
      <c r="C424" s="297" t="s">
        <v>19</v>
      </c>
      <c r="D424" s="297" t="s">
        <v>267</v>
      </c>
      <c r="E424" s="19" t="s">
        <v>19</v>
      </c>
      <c r="F424" s="298">
        <v>0.69999999999999996</v>
      </c>
      <c r="G424" s="40"/>
      <c r="H424" s="46"/>
    </row>
    <row r="425" s="2" customFormat="1" ht="16.8" customHeight="1">
      <c r="A425" s="40"/>
      <c r="B425" s="46"/>
      <c r="C425" s="297" t="s">
        <v>19</v>
      </c>
      <c r="D425" s="297" t="s">
        <v>268</v>
      </c>
      <c r="E425" s="19" t="s">
        <v>19</v>
      </c>
      <c r="F425" s="298">
        <v>5</v>
      </c>
      <c r="G425" s="40"/>
      <c r="H425" s="46"/>
    </row>
    <row r="426" s="2" customFormat="1" ht="16.8" customHeight="1">
      <c r="A426" s="40"/>
      <c r="B426" s="46"/>
      <c r="C426" s="297" t="s">
        <v>826</v>
      </c>
      <c r="D426" s="297" t="s">
        <v>224</v>
      </c>
      <c r="E426" s="19" t="s">
        <v>19</v>
      </c>
      <c r="F426" s="298">
        <v>10.699999999999999</v>
      </c>
      <c r="G426" s="40"/>
      <c r="H426" s="46"/>
    </row>
    <row r="427" s="2" customFormat="1" ht="16.8" customHeight="1">
      <c r="A427" s="40"/>
      <c r="B427" s="46"/>
      <c r="C427" s="299" t="s">
        <v>742</v>
      </c>
      <c r="D427" s="40"/>
      <c r="E427" s="40"/>
      <c r="F427" s="40"/>
      <c r="G427" s="40"/>
      <c r="H427" s="46"/>
    </row>
    <row r="428" s="2" customFormat="1" ht="16.8" customHeight="1">
      <c r="A428" s="40"/>
      <c r="B428" s="46"/>
      <c r="C428" s="297" t="s">
        <v>269</v>
      </c>
      <c r="D428" s="297" t="s">
        <v>270</v>
      </c>
      <c r="E428" s="19" t="s">
        <v>86</v>
      </c>
      <c r="F428" s="298">
        <v>2.4300000000000002</v>
      </c>
      <c r="G428" s="40"/>
      <c r="H428" s="46"/>
    </row>
    <row r="429" s="2" customFormat="1" ht="16.8" customHeight="1">
      <c r="A429" s="40"/>
      <c r="B429" s="46"/>
      <c r="C429" s="293" t="s">
        <v>827</v>
      </c>
      <c r="D429" s="294" t="s">
        <v>19</v>
      </c>
      <c r="E429" s="295" t="s">
        <v>19</v>
      </c>
      <c r="F429" s="296">
        <v>20.699999999999999</v>
      </c>
      <c r="G429" s="40"/>
      <c r="H429" s="46"/>
    </row>
    <row r="430" s="2" customFormat="1" ht="16.8" customHeight="1">
      <c r="A430" s="40"/>
      <c r="B430" s="46"/>
      <c r="C430" s="297" t="s">
        <v>19</v>
      </c>
      <c r="D430" s="297" t="s">
        <v>264</v>
      </c>
      <c r="E430" s="19" t="s">
        <v>19</v>
      </c>
      <c r="F430" s="298">
        <v>0</v>
      </c>
      <c r="G430" s="40"/>
      <c r="H430" s="46"/>
    </row>
    <row r="431" s="2" customFormat="1" ht="16.8" customHeight="1">
      <c r="A431" s="40"/>
      <c r="B431" s="46"/>
      <c r="C431" s="297" t="s">
        <v>19</v>
      </c>
      <c r="D431" s="297" t="s">
        <v>280</v>
      </c>
      <c r="E431" s="19" t="s">
        <v>19</v>
      </c>
      <c r="F431" s="298">
        <v>1.25</v>
      </c>
      <c r="G431" s="40"/>
      <c r="H431" s="46"/>
    </row>
    <row r="432" s="2" customFormat="1" ht="16.8" customHeight="1">
      <c r="A432" s="40"/>
      <c r="B432" s="46"/>
      <c r="C432" s="297" t="s">
        <v>19</v>
      </c>
      <c r="D432" s="297" t="s">
        <v>281</v>
      </c>
      <c r="E432" s="19" t="s">
        <v>19</v>
      </c>
      <c r="F432" s="298">
        <v>5</v>
      </c>
      <c r="G432" s="40"/>
      <c r="H432" s="46"/>
    </row>
    <row r="433" s="2" customFormat="1" ht="16.8" customHeight="1">
      <c r="A433" s="40"/>
      <c r="B433" s="46"/>
      <c r="C433" s="297" t="s">
        <v>19</v>
      </c>
      <c r="D433" s="297" t="s">
        <v>282</v>
      </c>
      <c r="E433" s="19" t="s">
        <v>19</v>
      </c>
      <c r="F433" s="298">
        <v>2.5</v>
      </c>
      <c r="G433" s="40"/>
      <c r="H433" s="46"/>
    </row>
    <row r="434" s="2" customFormat="1" ht="16.8" customHeight="1">
      <c r="A434" s="40"/>
      <c r="B434" s="46"/>
      <c r="C434" s="297" t="s">
        <v>19</v>
      </c>
      <c r="D434" s="297" t="s">
        <v>283</v>
      </c>
      <c r="E434" s="19" t="s">
        <v>19</v>
      </c>
      <c r="F434" s="298">
        <v>0.69999999999999996</v>
      </c>
      <c r="G434" s="40"/>
      <c r="H434" s="46"/>
    </row>
    <row r="435" s="2" customFormat="1" ht="16.8" customHeight="1">
      <c r="A435" s="40"/>
      <c r="B435" s="46"/>
      <c r="C435" s="297" t="s">
        <v>19</v>
      </c>
      <c r="D435" s="297" t="s">
        <v>284</v>
      </c>
      <c r="E435" s="19" t="s">
        <v>19</v>
      </c>
      <c r="F435" s="298">
        <v>3.75</v>
      </c>
      <c r="G435" s="40"/>
      <c r="H435" s="46"/>
    </row>
    <row r="436" s="2" customFormat="1" ht="16.8" customHeight="1">
      <c r="A436" s="40"/>
      <c r="B436" s="46"/>
      <c r="C436" s="297" t="s">
        <v>19</v>
      </c>
      <c r="D436" s="297" t="s">
        <v>285</v>
      </c>
      <c r="E436" s="19" t="s">
        <v>19</v>
      </c>
      <c r="F436" s="298">
        <v>5</v>
      </c>
      <c r="G436" s="40"/>
      <c r="H436" s="46"/>
    </row>
    <row r="437" s="2" customFormat="1" ht="16.8" customHeight="1">
      <c r="A437" s="40"/>
      <c r="B437" s="46"/>
      <c r="C437" s="297" t="s">
        <v>19</v>
      </c>
      <c r="D437" s="297" t="s">
        <v>286</v>
      </c>
      <c r="E437" s="19" t="s">
        <v>19</v>
      </c>
      <c r="F437" s="298">
        <v>2.5</v>
      </c>
      <c r="G437" s="40"/>
      <c r="H437" s="46"/>
    </row>
    <row r="438" s="2" customFormat="1" ht="16.8" customHeight="1">
      <c r="A438" s="40"/>
      <c r="B438" s="46"/>
      <c r="C438" s="297" t="s">
        <v>827</v>
      </c>
      <c r="D438" s="297" t="s">
        <v>224</v>
      </c>
      <c r="E438" s="19" t="s">
        <v>19</v>
      </c>
      <c r="F438" s="298">
        <v>20.699999999999999</v>
      </c>
      <c r="G438" s="40"/>
      <c r="H438" s="46"/>
    </row>
    <row r="439" s="2" customFormat="1" ht="16.8" customHeight="1">
      <c r="A439" s="40"/>
      <c r="B439" s="46"/>
      <c r="C439" s="299" t="s">
        <v>742</v>
      </c>
      <c r="D439" s="40"/>
      <c r="E439" s="40"/>
      <c r="F439" s="40"/>
      <c r="G439" s="40"/>
      <c r="H439" s="46"/>
    </row>
    <row r="440" s="2" customFormat="1" ht="16.8" customHeight="1">
      <c r="A440" s="40"/>
      <c r="B440" s="46"/>
      <c r="C440" s="297" t="s">
        <v>269</v>
      </c>
      <c r="D440" s="297" t="s">
        <v>270</v>
      </c>
      <c r="E440" s="19" t="s">
        <v>86</v>
      </c>
      <c r="F440" s="298">
        <v>8.7799999999999994</v>
      </c>
      <c r="G440" s="40"/>
      <c r="H440" s="46"/>
    </row>
    <row r="441" s="2" customFormat="1" ht="16.8" customHeight="1">
      <c r="A441" s="40"/>
      <c r="B441" s="46"/>
      <c r="C441" s="293" t="s">
        <v>828</v>
      </c>
      <c r="D441" s="294" t="s">
        <v>19</v>
      </c>
      <c r="E441" s="295" t="s">
        <v>19</v>
      </c>
      <c r="F441" s="296">
        <v>577.25</v>
      </c>
      <c r="G441" s="40"/>
      <c r="H441" s="46"/>
    </row>
    <row r="442" s="2" customFormat="1" ht="16.8" customHeight="1">
      <c r="A442" s="40"/>
      <c r="B442" s="46"/>
      <c r="C442" s="293" t="s">
        <v>157</v>
      </c>
      <c r="D442" s="294" t="s">
        <v>19</v>
      </c>
      <c r="E442" s="295" t="s">
        <v>19</v>
      </c>
      <c r="F442" s="296">
        <v>25</v>
      </c>
      <c r="G442" s="40"/>
      <c r="H442" s="46"/>
    </row>
    <row r="443" s="2" customFormat="1" ht="16.8" customHeight="1">
      <c r="A443" s="40"/>
      <c r="B443" s="46"/>
      <c r="C443" s="297" t="s">
        <v>19</v>
      </c>
      <c r="D443" s="297" t="s">
        <v>297</v>
      </c>
      <c r="E443" s="19" t="s">
        <v>19</v>
      </c>
      <c r="F443" s="298">
        <v>5</v>
      </c>
      <c r="G443" s="40"/>
      <c r="H443" s="46"/>
    </row>
    <row r="444" s="2" customFormat="1" ht="16.8" customHeight="1">
      <c r="A444" s="40"/>
      <c r="B444" s="46"/>
      <c r="C444" s="297" t="s">
        <v>19</v>
      </c>
      <c r="D444" s="297" t="s">
        <v>298</v>
      </c>
      <c r="E444" s="19" t="s">
        <v>19</v>
      </c>
      <c r="F444" s="298">
        <v>4</v>
      </c>
      <c r="G444" s="40"/>
      <c r="H444" s="46"/>
    </row>
    <row r="445" s="2" customFormat="1" ht="16.8" customHeight="1">
      <c r="A445" s="40"/>
      <c r="B445" s="46"/>
      <c r="C445" s="297" t="s">
        <v>19</v>
      </c>
      <c r="D445" s="297" t="s">
        <v>299</v>
      </c>
      <c r="E445" s="19" t="s">
        <v>19</v>
      </c>
      <c r="F445" s="298">
        <v>2</v>
      </c>
      <c r="G445" s="40"/>
      <c r="H445" s="46"/>
    </row>
    <row r="446" s="2" customFormat="1" ht="16.8" customHeight="1">
      <c r="A446" s="40"/>
      <c r="B446" s="46"/>
      <c r="C446" s="297" t="s">
        <v>19</v>
      </c>
      <c r="D446" s="297" t="s">
        <v>300</v>
      </c>
      <c r="E446" s="19" t="s">
        <v>19</v>
      </c>
      <c r="F446" s="298">
        <v>1</v>
      </c>
      <c r="G446" s="40"/>
      <c r="H446" s="46"/>
    </row>
    <row r="447" s="2" customFormat="1" ht="16.8" customHeight="1">
      <c r="A447" s="40"/>
      <c r="B447" s="46"/>
      <c r="C447" s="297" t="s">
        <v>19</v>
      </c>
      <c r="D447" s="297" t="s">
        <v>301</v>
      </c>
      <c r="E447" s="19" t="s">
        <v>19</v>
      </c>
      <c r="F447" s="298">
        <v>7</v>
      </c>
      <c r="G447" s="40"/>
      <c r="H447" s="46"/>
    </row>
    <row r="448" s="2" customFormat="1" ht="16.8" customHeight="1">
      <c r="A448" s="40"/>
      <c r="B448" s="46"/>
      <c r="C448" s="297" t="s">
        <v>19</v>
      </c>
      <c r="D448" s="297" t="s">
        <v>302</v>
      </c>
      <c r="E448" s="19" t="s">
        <v>19</v>
      </c>
      <c r="F448" s="298">
        <v>4</v>
      </c>
      <c r="G448" s="40"/>
      <c r="H448" s="46"/>
    </row>
    <row r="449" s="2" customFormat="1" ht="16.8" customHeight="1">
      <c r="A449" s="40"/>
      <c r="B449" s="46"/>
      <c r="C449" s="297" t="s">
        <v>19</v>
      </c>
      <c r="D449" s="297" t="s">
        <v>303</v>
      </c>
      <c r="E449" s="19" t="s">
        <v>19</v>
      </c>
      <c r="F449" s="298">
        <v>2</v>
      </c>
      <c r="G449" s="40"/>
      <c r="H449" s="46"/>
    </row>
    <row r="450" s="2" customFormat="1" ht="16.8" customHeight="1">
      <c r="A450" s="40"/>
      <c r="B450" s="46"/>
      <c r="C450" s="297" t="s">
        <v>157</v>
      </c>
      <c r="D450" s="297" t="s">
        <v>216</v>
      </c>
      <c r="E450" s="19" t="s">
        <v>19</v>
      </c>
      <c r="F450" s="298">
        <v>25</v>
      </c>
      <c r="G450" s="40"/>
      <c r="H450" s="46"/>
    </row>
    <row r="451" s="2" customFormat="1" ht="16.8" customHeight="1">
      <c r="A451" s="40"/>
      <c r="B451" s="46"/>
      <c r="C451" s="299" t="s">
        <v>742</v>
      </c>
      <c r="D451" s="40"/>
      <c r="E451" s="40"/>
      <c r="F451" s="40"/>
      <c r="G451" s="40"/>
      <c r="H451" s="46"/>
    </row>
    <row r="452" s="2" customFormat="1" ht="16.8" customHeight="1">
      <c r="A452" s="40"/>
      <c r="B452" s="46"/>
      <c r="C452" s="297" t="s">
        <v>290</v>
      </c>
      <c r="D452" s="297" t="s">
        <v>291</v>
      </c>
      <c r="E452" s="19" t="s">
        <v>86</v>
      </c>
      <c r="F452" s="298">
        <v>100</v>
      </c>
      <c r="G452" s="40"/>
      <c r="H452" s="46"/>
    </row>
    <row r="453" s="2" customFormat="1" ht="7.44" customHeight="1">
      <c r="A453" s="40"/>
      <c r="B453" s="156"/>
      <c r="C453" s="157"/>
      <c r="D453" s="157"/>
      <c r="E453" s="157"/>
      <c r="F453" s="157"/>
      <c r="G453" s="157"/>
      <c r="H453" s="46"/>
    </row>
    <row r="454" s="2" customFormat="1">
      <c r="A454" s="40"/>
      <c r="B454" s="40"/>
      <c r="C454" s="40"/>
      <c r="D454" s="40"/>
      <c r="E454" s="40"/>
      <c r="F454" s="40"/>
      <c r="G454" s="40"/>
      <c r="H454" s="40"/>
    </row>
  </sheetData>
  <sheetProtection sheet="1" formatColumns="0" formatRows="0" objects="1" scenarios="1" spinCount="100000" saltValue="HzVHSaUK2RN6+ZfiWrJS4Nic8ILf5xDEDSe/c7K/FPHx7cxZs2aXpgbFAi5fqbHj/xB5ug4Ke+qSoOwkrY90Aw==" hashValue="moUowtUJb+3b6i6z9PQM/qwYLDIYXrAA2qHkITQlp6celFn8EHdzHqjWuSJF4amMK2ZrQSo+oll7aQnrjyoHew==" algorithmName="SHA-512" password="EEA3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0" customWidth="1"/>
    <col min="2" max="2" width="1.667969" style="300" customWidth="1"/>
    <col min="3" max="4" width="5" style="300" customWidth="1"/>
    <col min="5" max="5" width="11.66016" style="300" customWidth="1"/>
    <col min="6" max="6" width="9.160156" style="300" customWidth="1"/>
    <col min="7" max="7" width="5" style="300" customWidth="1"/>
    <col min="8" max="8" width="77.83203" style="300" customWidth="1"/>
    <col min="9" max="10" width="20" style="300" customWidth="1"/>
    <col min="11" max="11" width="1.667969" style="300" customWidth="1"/>
  </cols>
  <sheetData>
    <row r="1" s="1" customFormat="1" ht="37.5" customHeight="1"/>
    <row r="2" s="1" customFormat="1" ht="7.5" customHeight="1">
      <c r="B2" s="301"/>
      <c r="C2" s="302"/>
      <c r="D2" s="302"/>
      <c r="E2" s="302"/>
      <c r="F2" s="302"/>
      <c r="G2" s="302"/>
      <c r="H2" s="302"/>
      <c r="I2" s="302"/>
      <c r="J2" s="302"/>
      <c r="K2" s="303"/>
    </row>
    <row r="3" s="17" customFormat="1" ht="45" customHeight="1">
      <c r="B3" s="304"/>
      <c r="C3" s="305" t="s">
        <v>829</v>
      </c>
      <c r="D3" s="305"/>
      <c r="E3" s="305"/>
      <c r="F3" s="305"/>
      <c r="G3" s="305"/>
      <c r="H3" s="305"/>
      <c r="I3" s="305"/>
      <c r="J3" s="305"/>
      <c r="K3" s="306"/>
    </row>
    <row r="4" s="1" customFormat="1" ht="25.5" customHeight="1">
      <c r="B4" s="307"/>
      <c r="C4" s="308" t="s">
        <v>830</v>
      </c>
      <c r="D4" s="308"/>
      <c r="E4" s="308"/>
      <c r="F4" s="308"/>
      <c r="G4" s="308"/>
      <c r="H4" s="308"/>
      <c r="I4" s="308"/>
      <c r="J4" s="308"/>
      <c r="K4" s="309"/>
    </row>
    <row r="5" s="1" customFormat="1" ht="5.25" customHeight="1">
      <c r="B5" s="307"/>
      <c r="C5" s="310"/>
      <c r="D5" s="310"/>
      <c r="E5" s="310"/>
      <c r="F5" s="310"/>
      <c r="G5" s="310"/>
      <c r="H5" s="310"/>
      <c r="I5" s="310"/>
      <c r="J5" s="310"/>
      <c r="K5" s="309"/>
    </row>
    <row r="6" s="1" customFormat="1" ht="15" customHeight="1">
      <c r="B6" s="307"/>
      <c r="C6" s="311" t="s">
        <v>831</v>
      </c>
      <c r="D6" s="311"/>
      <c r="E6" s="311"/>
      <c r="F6" s="311"/>
      <c r="G6" s="311"/>
      <c r="H6" s="311"/>
      <c r="I6" s="311"/>
      <c r="J6" s="311"/>
      <c r="K6" s="309"/>
    </row>
    <row r="7" s="1" customFormat="1" ht="15" customHeight="1">
      <c r="B7" s="312"/>
      <c r="C7" s="311" t="s">
        <v>832</v>
      </c>
      <c r="D7" s="311"/>
      <c r="E7" s="311"/>
      <c r="F7" s="311"/>
      <c r="G7" s="311"/>
      <c r="H7" s="311"/>
      <c r="I7" s="311"/>
      <c r="J7" s="311"/>
      <c r="K7" s="309"/>
    </row>
    <row r="8" s="1" customFormat="1" ht="12.75" customHeight="1">
      <c r="B8" s="312"/>
      <c r="C8" s="311"/>
      <c r="D8" s="311"/>
      <c r="E8" s="311"/>
      <c r="F8" s="311"/>
      <c r="G8" s="311"/>
      <c r="H8" s="311"/>
      <c r="I8" s="311"/>
      <c r="J8" s="311"/>
      <c r="K8" s="309"/>
    </row>
    <row r="9" s="1" customFormat="1" ht="15" customHeight="1">
      <c r="B9" s="312"/>
      <c r="C9" s="311" t="s">
        <v>833</v>
      </c>
      <c r="D9" s="311"/>
      <c r="E9" s="311"/>
      <c r="F9" s="311"/>
      <c r="G9" s="311"/>
      <c r="H9" s="311"/>
      <c r="I9" s="311"/>
      <c r="J9" s="311"/>
      <c r="K9" s="309"/>
    </row>
    <row r="10" s="1" customFormat="1" ht="15" customHeight="1">
      <c r="B10" s="312"/>
      <c r="C10" s="311"/>
      <c r="D10" s="311" t="s">
        <v>834</v>
      </c>
      <c r="E10" s="311"/>
      <c r="F10" s="311"/>
      <c r="G10" s="311"/>
      <c r="H10" s="311"/>
      <c r="I10" s="311"/>
      <c r="J10" s="311"/>
      <c r="K10" s="309"/>
    </row>
    <row r="11" s="1" customFormat="1" ht="15" customHeight="1">
      <c r="B11" s="312"/>
      <c r="C11" s="313"/>
      <c r="D11" s="311" t="s">
        <v>835</v>
      </c>
      <c r="E11" s="311"/>
      <c r="F11" s="311"/>
      <c r="G11" s="311"/>
      <c r="H11" s="311"/>
      <c r="I11" s="311"/>
      <c r="J11" s="311"/>
      <c r="K11" s="309"/>
    </row>
    <row r="12" s="1" customFormat="1" ht="15" customHeight="1">
      <c r="B12" s="312"/>
      <c r="C12" s="313"/>
      <c r="D12" s="311"/>
      <c r="E12" s="311"/>
      <c r="F12" s="311"/>
      <c r="G12" s="311"/>
      <c r="H12" s="311"/>
      <c r="I12" s="311"/>
      <c r="J12" s="311"/>
      <c r="K12" s="309"/>
    </row>
    <row r="13" s="1" customFormat="1" ht="15" customHeight="1">
      <c r="B13" s="312"/>
      <c r="C13" s="313"/>
      <c r="D13" s="314" t="s">
        <v>836</v>
      </c>
      <c r="E13" s="311"/>
      <c r="F13" s="311"/>
      <c r="G13" s="311"/>
      <c r="H13" s="311"/>
      <c r="I13" s="311"/>
      <c r="J13" s="311"/>
      <c r="K13" s="309"/>
    </row>
    <row r="14" s="1" customFormat="1" ht="12.75" customHeight="1">
      <c r="B14" s="312"/>
      <c r="C14" s="313"/>
      <c r="D14" s="313"/>
      <c r="E14" s="313"/>
      <c r="F14" s="313"/>
      <c r="G14" s="313"/>
      <c r="H14" s="313"/>
      <c r="I14" s="313"/>
      <c r="J14" s="313"/>
      <c r="K14" s="309"/>
    </row>
    <row r="15" s="1" customFormat="1" ht="15" customHeight="1">
      <c r="B15" s="312"/>
      <c r="C15" s="313"/>
      <c r="D15" s="311" t="s">
        <v>837</v>
      </c>
      <c r="E15" s="311"/>
      <c r="F15" s="311"/>
      <c r="G15" s="311"/>
      <c r="H15" s="311"/>
      <c r="I15" s="311"/>
      <c r="J15" s="311"/>
      <c r="K15" s="309"/>
    </row>
    <row r="16" s="1" customFormat="1" ht="15" customHeight="1">
      <c r="B16" s="312"/>
      <c r="C16" s="313"/>
      <c r="D16" s="311" t="s">
        <v>838</v>
      </c>
      <c r="E16" s="311"/>
      <c r="F16" s="311"/>
      <c r="G16" s="311"/>
      <c r="H16" s="311"/>
      <c r="I16" s="311"/>
      <c r="J16" s="311"/>
      <c r="K16" s="309"/>
    </row>
    <row r="17" s="1" customFormat="1" ht="15" customHeight="1">
      <c r="B17" s="312"/>
      <c r="C17" s="313"/>
      <c r="D17" s="311" t="s">
        <v>839</v>
      </c>
      <c r="E17" s="311"/>
      <c r="F17" s="311"/>
      <c r="G17" s="311"/>
      <c r="H17" s="311"/>
      <c r="I17" s="311"/>
      <c r="J17" s="311"/>
      <c r="K17" s="309"/>
    </row>
    <row r="18" s="1" customFormat="1" ht="15" customHeight="1">
      <c r="B18" s="312"/>
      <c r="C18" s="313"/>
      <c r="D18" s="313"/>
      <c r="E18" s="315" t="s">
        <v>80</v>
      </c>
      <c r="F18" s="311" t="s">
        <v>840</v>
      </c>
      <c r="G18" s="311"/>
      <c r="H18" s="311"/>
      <c r="I18" s="311"/>
      <c r="J18" s="311"/>
      <c r="K18" s="309"/>
    </row>
    <row r="19" s="1" customFormat="1" ht="15" customHeight="1">
      <c r="B19" s="312"/>
      <c r="C19" s="313"/>
      <c r="D19" s="313"/>
      <c r="E19" s="315" t="s">
        <v>841</v>
      </c>
      <c r="F19" s="311" t="s">
        <v>842</v>
      </c>
      <c r="G19" s="311"/>
      <c r="H19" s="311"/>
      <c r="I19" s="311"/>
      <c r="J19" s="311"/>
      <c r="K19" s="309"/>
    </row>
    <row r="20" s="1" customFormat="1" ht="15" customHeight="1">
      <c r="B20" s="312"/>
      <c r="C20" s="313"/>
      <c r="D20" s="313"/>
      <c r="E20" s="315" t="s">
        <v>843</v>
      </c>
      <c r="F20" s="311" t="s">
        <v>844</v>
      </c>
      <c r="G20" s="311"/>
      <c r="H20" s="311"/>
      <c r="I20" s="311"/>
      <c r="J20" s="311"/>
      <c r="K20" s="309"/>
    </row>
    <row r="21" s="1" customFormat="1" ht="15" customHeight="1">
      <c r="B21" s="312"/>
      <c r="C21" s="313"/>
      <c r="D21" s="313"/>
      <c r="E21" s="315" t="s">
        <v>845</v>
      </c>
      <c r="F21" s="311" t="s">
        <v>846</v>
      </c>
      <c r="G21" s="311"/>
      <c r="H21" s="311"/>
      <c r="I21" s="311"/>
      <c r="J21" s="311"/>
      <c r="K21" s="309"/>
    </row>
    <row r="22" s="1" customFormat="1" ht="15" customHeight="1">
      <c r="B22" s="312"/>
      <c r="C22" s="313"/>
      <c r="D22" s="313"/>
      <c r="E22" s="315" t="s">
        <v>847</v>
      </c>
      <c r="F22" s="311" t="s">
        <v>848</v>
      </c>
      <c r="G22" s="311"/>
      <c r="H22" s="311"/>
      <c r="I22" s="311"/>
      <c r="J22" s="311"/>
      <c r="K22" s="309"/>
    </row>
    <row r="23" s="1" customFormat="1" ht="15" customHeight="1">
      <c r="B23" s="312"/>
      <c r="C23" s="313"/>
      <c r="D23" s="313"/>
      <c r="E23" s="315" t="s">
        <v>849</v>
      </c>
      <c r="F23" s="311" t="s">
        <v>850</v>
      </c>
      <c r="G23" s="311"/>
      <c r="H23" s="311"/>
      <c r="I23" s="311"/>
      <c r="J23" s="311"/>
      <c r="K23" s="309"/>
    </row>
    <row r="24" s="1" customFormat="1" ht="12.75" customHeight="1">
      <c r="B24" s="312"/>
      <c r="C24" s="313"/>
      <c r="D24" s="313"/>
      <c r="E24" s="313"/>
      <c r="F24" s="313"/>
      <c r="G24" s="313"/>
      <c r="H24" s="313"/>
      <c r="I24" s="313"/>
      <c r="J24" s="313"/>
      <c r="K24" s="309"/>
    </row>
    <row r="25" s="1" customFormat="1" ht="15" customHeight="1">
      <c r="B25" s="312"/>
      <c r="C25" s="311" t="s">
        <v>851</v>
      </c>
      <c r="D25" s="311"/>
      <c r="E25" s="311"/>
      <c r="F25" s="311"/>
      <c r="G25" s="311"/>
      <c r="H25" s="311"/>
      <c r="I25" s="311"/>
      <c r="J25" s="311"/>
      <c r="K25" s="309"/>
    </row>
    <row r="26" s="1" customFormat="1" ht="15" customHeight="1">
      <c r="B26" s="312"/>
      <c r="C26" s="311" t="s">
        <v>852</v>
      </c>
      <c r="D26" s="311"/>
      <c r="E26" s="311"/>
      <c r="F26" s="311"/>
      <c r="G26" s="311"/>
      <c r="H26" s="311"/>
      <c r="I26" s="311"/>
      <c r="J26" s="311"/>
      <c r="K26" s="309"/>
    </row>
    <row r="27" s="1" customFormat="1" ht="15" customHeight="1">
      <c r="B27" s="312"/>
      <c r="C27" s="311"/>
      <c r="D27" s="311" t="s">
        <v>853</v>
      </c>
      <c r="E27" s="311"/>
      <c r="F27" s="311"/>
      <c r="G27" s="311"/>
      <c r="H27" s="311"/>
      <c r="I27" s="311"/>
      <c r="J27" s="311"/>
      <c r="K27" s="309"/>
    </row>
    <row r="28" s="1" customFormat="1" ht="15" customHeight="1">
      <c r="B28" s="312"/>
      <c r="C28" s="313"/>
      <c r="D28" s="311" t="s">
        <v>854</v>
      </c>
      <c r="E28" s="311"/>
      <c r="F28" s="311"/>
      <c r="G28" s="311"/>
      <c r="H28" s="311"/>
      <c r="I28" s="311"/>
      <c r="J28" s="311"/>
      <c r="K28" s="309"/>
    </row>
    <row r="29" s="1" customFormat="1" ht="12.75" customHeight="1">
      <c r="B29" s="312"/>
      <c r="C29" s="313"/>
      <c r="D29" s="313"/>
      <c r="E29" s="313"/>
      <c r="F29" s="313"/>
      <c r="G29" s="313"/>
      <c r="H29" s="313"/>
      <c r="I29" s="313"/>
      <c r="J29" s="313"/>
      <c r="K29" s="309"/>
    </row>
    <row r="30" s="1" customFormat="1" ht="15" customHeight="1">
      <c r="B30" s="312"/>
      <c r="C30" s="313"/>
      <c r="D30" s="311" t="s">
        <v>855</v>
      </c>
      <c r="E30" s="311"/>
      <c r="F30" s="311"/>
      <c r="G30" s="311"/>
      <c r="H30" s="311"/>
      <c r="I30" s="311"/>
      <c r="J30" s="311"/>
      <c r="K30" s="309"/>
    </row>
    <row r="31" s="1" customFormat="1" ht="15" customHeight="1">
      <c r="B31" s="312"/>
      <c r="C31" s="313"/>
      <c r="D31" s="311" t="s">
        <v>856</v>
      </c>
      <c r="E31" s="311"/>
      <c r="F31" s="311"/>
      <c r="G31" s="311"/>
      <c r="H31" s="311"/>
      <c r="I31" s="311"/>
      <c r="J31" s="311"/>
      <c r="K31" s="309"/>
    </row>
    <row r="32" s="1" customFormat="1" ht="12.75" customHeight="1">
      <c r="B32" s="312"/>
      <c r="C32" s="313"/>
      <c r="D32" s="313"/>
      <c r="E32" s="313"/>
      <c r="F32" s="313"/>
      <c r="G32" s="313"/>
      <c r="H32" s="313"/>
      <c r="I32" s="313"/>
      <c r="J32" s="313"/>
      <c r="K32" s="309"/>
    </row>
    <row r="33" s="1" customFormat="1" ht="15" customHeight="1">
      <c r="B33" s="312"/>
      <c r="C33" s="313"/>
      <c r="D33" s="311" t="s">
        <v>857</v>
      </c>
      <c r="E33" s="311"/>
      <c r="F33" s="311"/>
      <c r="G33" s="311"/>
      <c r="H33" s="311"/>
      <c r="I33" s="311"/>
      <c r="J33" s="311"/>
      <c r="K33" s="309"/>
    </row>
    <row r="34" s="1" customFormat="1" ht="15" customHeight="1">
      <c r="B34" s="312"/>
      <c r="C34" s="313"/>
      <c r="D34" s="311" t="s">
        <v>858</v>
      </c>
      <c r="E34" s="311"/>
      <c r="F34" s="311"/>
      <c r="G34" s="311"/>
      <c r="H34" s="311"/>
      <c r="I34" s="311"/>
      <c r="J34" s="311"/>
      <c r="K34" s="309"/>
    </row>
    <row r="35" s="1" customFormat="1" ht="15" customHeight="1">
      <c r="B35" s="312"/>
      <c r="C35" s="313"/>
      <c r="D35" s="311" t="s">
        <v>859</v>
      </c>
      <c r="E35" s="311"/>
      <c r="F35" s="311"/>
      <c r="G35" s="311"/>
      <c r="H35" s="311"/>
      <c r="I35" s="311"/>
      <c r="J35" s="311"/>
      <c r="K35" s="309"/>
    </row>
    <row r="36" s="1" customFormat="1" ht="15" customHeight="1">
      <c r="B36" s="312"/>
      <c r="C36" s="313"/>
      <c r="D36" s="311"/>
      <c r="E36" s="314" t="s">
        <v>188</v>
      </c>
      <c r="F36" s="311"/>
      <c r="G36" s="311" t="s">
        <v>860</v>
      </c>
      <c r="H36" s="311"/>
      <c r="I36" s="311"/>
      <c r="J36" s="311"/>
      <c r="K36" s="309"/>
    </row>
    <row r="37" s="1" customFormat="1" ht="30.75" customHeight="1">
      <c r="B37" s="312"/>
      <c r="C37" s="313"/>
      <c r="D37" s="311"/>
      <c r="E37" s="314" t="s">
        <v>861</v>
      </c>
      <c r="F37" s="311"/>
      <c r="G37" s="311" t="s">
        <v>862</v>
      </c>
      <c r="H37" s="311"/>
      <c r="I37" s="311"/>
      <c r="J37" s="311"/>
      <c r="K37" s="309"/>
    </row>
    <row r="38" s="1" customFormat="1" ht="15" customHeight="1">
      <c r="B38" s="312"/>
      <c r="C38" s="313"/>
      <c r="D38" s="311"/>
      <c r="E38" s="314" t="s">
        <v>54</v>
      </c>
      <c r="F38" s="311"/>
      <c r="G38" s="311" t="s">
        <v>863</v>
      </c>
      <c r="H38" s="311"/>
      <c r="I38" s="311"/>
      <c r="J38" s="311"/>
      <c r="K38" s="309"/>
    </row>
    <row r="39" s="1" customFormat="1" ht="15" customHeight="1">
      <c r="B39" s="312"/>
      <c r="C39" s="313"/>
      <c r="D39" s="311"/>
      <c r="E39" s="314" t="s">
        <v>55</v>
      </c>
      <c r="F39" s="311"/>
      <c r="G39" s="311" t="s">
        <v>864</v>
      </c>
      <c r="H39" s="311"/>
      <c r="I39" s="311"/>
      <c r="J39" s="311"/>
      <c r="K39" s="309"/>
    </row>
    <row r="40" s="1" customFormat="1" ht="15" customHeight="1">
      <c r="B40" s="312"/>
      <c r="C40" s="313"/>
      <c r="D40" s="311"/>
      <c r="E40" s="314" t="s">
        <v>189</v>
      </c>
      <c r="F40" s="311"/>
      <c r="G40" s="311" t="s">
        <v>865</v>
      </c>
      <c r="H40" s="311"/>
      <c r="I40" s="311"/>
      <c r="J40" s="311"/>
      <c r="K40" s="309"/>
    </row>
    <row r="41" s="1" customFormat="1" ht="15" customHeight="1">
      <c r="B41" s="312"/>
      <c r="C41" s="313"/>
      <c r="D41" s="311"/>
      <c r="E41" s="314" t="s">
        <v>190</v>
      </c>
      <c r="F41" s="311"/>
      <c r="G41" s="311" t="s">
        <v>866</v>
      </c>
      <c r="H41" s="311"/>
      <c r="I41" s="311"/>
      <c r="J41" s="311"/>
      <c r="K41" s="309"/>
    </row>
    <row r="42" s="1" customFormat="1" ht="15" customHeight="1">
      <c r="B42" s="312"/>
      <c r="C42" s="313"/>
      <c r="D42" s="311"/>
      <c r="E42" s="314" t="s">
        <v>867</v>
      </c>
      <c r="F42" s="311"/>
      <c r="G42" s="311" t="s">
        <v>868</v>
      </c>
      <c r="H42" s="311"/>
      <c r="I42" s="311"/>
      <c r="J42" s="311"/>
      <c r="K42" s="309"/>
    </row>
    <row r="43" s="1" customFormat="1" ht="15" customHeight="1">
      <c r="B43" s="312"/>
      <c r="C43" s="313"/>
      <c r="D43" s="311"/>
      <c r="E43" s="314"/>
      <c r="F43" s="311"/>
      <c r="G43" s="311" t="s">
        <v>869</v>
      </c>
      <c r="H43" s="311"/>
      <c r="I43" s="311"/>
      <c r="J43" s="311"/>
      <c r="K43" s="309"/>
    </row>
    <row r="44" s="1" customFormat="1" ht="15" customHeight="1">
      <c r="B44" s="312"/>
      <c r="C44" s="313"/>
      <c r="D44" s="311"/>
      <c r="E44" s="314" t="s">
        <v>870</v>
      </c>
      <c r="F44" s="311"/>
      <c r="G44" s="311" t="s">
        <v>871</v>
      </c>
      <c r="H44" s="311"/>
      <c r="I44" s="311"/>
      <c r="J44" s="311"/>
      <c r="K44" s="309"/>
    </row>
    <row r="45" s="1" customFormat="1" ht="15" customHeight="1">
      <c r="B45" s="312"/>
      <c r="C45" s="313"/>
      <c r="D45" s="311"/>
      <c r="E45" s="314" t="s">
        <v>192</v>
      </c>
      <c r="F45" s="311"/>
      <c r="G45" s="311" t="s">
        <v>872</v>
      </c>
      <c r="H45" s="311"/>
      <c r="I45" s="311"/>
      <c r="J45" s="311"/>
      <c r="K45" s="309"/>
    </row>
    <row r="46" s="1" customFormat="1" ht="12.75" customHeight="1">
      <c r="B46" s="312"/>
      <c r="C46" s="313"/>
      <c r="D46" s="311"/>
      <c r="E46" s="311"/>
      <c r="F46" s="311"/>
      <c r="G46" s="311"/>
      <c r="H46" s="311"/>
      <c r="I46" s="311"/>
      <c r="J46" s="311"/>
      <c r="K46" s="309"/>
    </row>
    <row r="47" s="1" customFormat="1" ht="15" customHeight="1">
      <c r="B47" s="312"/>
      <c r="C47" s="313"/>
      <c r="D47" s="311" t="s">
        <v>873</v>
      </c>
      <c r="E47" s="311"/>
      <c r="F47" s="311"/>
      <c r="G47" s="311"/>
      <c r="H47" s="311"/>
      <c r="I47" s="311"/>
      <c r="J47" s="311"/>
      <c r="K47" s="309"/>
    </row>
    <row r="48" s="1" customFormat="1" ht="15" customHeight="1">
      <c r="B48" s="312"/>
      <c r="C48" s="313"/>
      <c r="D48" s="313"/>
      <c r="E48" s="311" t="s">
        <v>874</v>
      </c>
      <c r="F48" s="311"/>
      <c r="G48" s="311"/>
      <c r="H48" s="311"/>
      <c r="I48" s="311"/>
      <c r="J48" s="311"/>
      <c r="K48" s="309"/>
    </row>
    <row r="49" s="1" customFormat="1" ht="15" customHeight="1">
      <c r="B49" s="312"/>
      <c r="C49" s="313"/>
      <c r="D49" s="313"/>
      <c r="E49" s="311" t="s">
        <v>875</v>
      </c>
      <c r="F49" s="311"/>
      <c r="G49" s="311"/>
      <c r="H49" s="311"/>
      <c r="I49" s="311"/>
      <c r="J49" s="311"/>
      <c r="K49" s="309"/>
    </row>
    <row r="50" s="1" customFormat="1" ht="15" customHeight="1">
      <c r="B50" s="312"/>
      <c r="C50" s="313"/>
      <c r="D50" s="313"/>
      <c r="E50" s="311" t="s">
        <v>876</v>
      </c>
      <c r="F50" s="311"/>
      <c r="G50" s="311"/>
      <c r="H50" s="311"/>
      <c r="I50" s="311"/>
      <c r="J50" s="311"/>
      <c r="K50" s="309"/>
    </row>
    <row r="51" s="1" customFormat="1" ht="15" customHeight="1">
      <c r="B51" s="312"/>
      <c r="C51" s="313"/>
      <c r="D51" s="311" t="s">
        <v>877</v>
      </c>
      <c r="E51" s="311"/>
      <c r="F51" s="311"/>
      <c r="G51" s="311"/>
      <c r="H51" s="311"/>
      <c r="I51" s="311"/>
      <c r="J51" s="311"/>
      <c r="K51" s="309"/>
    </row>
    <row r="52" s="1" customFormat="1" ht="25.5" customHeight="1">
      <c r="B52" s="307"/>
      <c r="C52" s="308" t="s">
        <v>878</v>
      </c>
      <c r="D52" s="308"/>
      <c r="E52" s="308"/>
      <c r="F52" s="308"/>
      <c r="G52" s="308"/>
      <c r="H52" s="308"/>
      <c r="I52" s="308"/>
      <c r="J52" s="308"/>
      <c r="K52" s="309"/>
    </row>
    <row r="53" s="1" customFormat="1" ht="5.25" customHeight="1">
      <c r="B53" s="307"/>
      <c r="C53" s="310"/>
      <c r="D53" s="310"/>
      <c r="E53" s="310"/>
      <c r="F53" s="310"/>
      <c r="G53" s="310"/>
      <c r="H53" s="310"/>
      <c r="I53" s="310"/>
      <c r="J53" s="310"/>
      <c r="K53" s="309"/>
    </row>
    <row r="54" s="1" customFormat="1" ht="15" customHeight="1">
      <c r="B54" s="307"/>
      <c r="C54" s="311" t="s">
        <v>879</v>
      </c>
      <c r="D54" s="311"/>
      <c r="E54" s="311"/>
      <c r="F54" s="311"/>
      <c r="G54" s="311"/>
      <c r="H54" s="311"/>
      <c r="I54" s="311"/>
      <c r="J54" s="311"/>
      <c r="K54" s="309"/>
    </row>
    <row r="55" s="1" customFormat="1" ht="15" customHeight="1">
      <c r="B55" s="307"/>
      <c r="C55" s="311" t="s">
        <v>880</v>
      </c>
      <c r="D55" s="311"/>
      <c r="E55" s="311"/>
      <c r="F55" s="311"/>
      <c r="G55" s="311"/>
      <c r="H55" s="311"/>
      <c r="I55" s="311"/>
      <c r="J55" s="311"/>
      <c r="K55" s="309"/>
    </row>
    <row r="56" s="1" customFormat="1" ht="12.75" customHeight="1">
      <c r="B56" s="307"/>
      <c r="C56" s="311"/>
      <c r="D56" s="311"/>
      <c r="E56" s="311"/>
      <c r="F56" s="311"/>
      <c r="G56" s="311"/>
      <c r="H56" s="311"/>
      <c r="I56" s="311"/>
      <c r="J56" s="311"/>
      <c r="K56" s="309"/>
    </row>
    <row r="57" s="1" customFormat="1" ht="15" customHeight="1">
      <c r="B57" s="307"/>
      <c r="C57" s="311" t="s">
        <v>881</v>
      </c>
      <c r="D57" s="311"/>
      <c r="E57" s="311"/>
      <c r="F57" s="311"/>
      <c r="G57" s="311"/>
      <c r="H57" s="311"/>
      <c r="I57" s="311"/>
      <c r="J57" s="311"/>
      <c r="K57" s="309"/>
    </row>
    <row r="58" s="1" customFormat="1" ht="15" customHeight="1">
      <c r="B58" s="307"/>
      <c r="C58" s="313"/>
      <c r="D58" s="311" t="s">
        <v>882</v>
      </c>
      <c r="E58" s="311"/>
      <c r="F58" s="311"/>
      <c r="G58" s="311"/>
      <c r="H58" s="311"/>
      <c r="I58" s="311"/>
      <c r="J58" s="311"/>
      <c r="K58" s="309"/>
    </row>
    <row r="59" s="1" customFormat="1" ht="15" customHeight="1">
      <c r="B59" s="307"/>
      <c r="C59" s="313"/>
      <c r="D59" s="311" t="s">
        <v>883</v>
      </c>
      <c r="E59" s="311"/>
      <c r="F59" s="311"/>
      <c r="G59" s="311"/>
      <c r="H59" s="311"/>
      <c r="I59" s="311"/>
      <c r="J59" s="311"/>
      <c r="K59" s="309"/>
    </row>
    <row r="60" s="1" customFormat="1" ht="15" customHeight="1">
      <c r="B60" s="307"/>
      <c r="C60" s="313"/>
      <c r="D60" s="311" t="s">
        <v>884</v>
      </c>
      <c r="E60" s="311"/>
      <c r="F60" s="311"/>
      <c r="G60" s="311"/>
      <c r="H60" s="311"/>
      <c r="I60" s="311"/>
      <c r="J60" s="311"/>
      <c r="K60" s="309"/>
    </row>
    <row r="61" s="1" customFormat="1" ht="15" customHeight="1">
      <c r="B61" s="307"/>
      <c r="C61" s="313"/>
      <c r="D61" s="311" t="s">
        <v>885</v>
      </c>
      <c r="E61" s="311"/>
      <c r="F61" s="311"/>
      <c r="G61" s="311"/>
      <c r="H61" s="311"/>
      <c r="I61" s="311"/>
      <c r="J61" s="311"/>
      <c r="K61" s="309"/>
    </row>
    <row r="62" s="1" customFormat="1" ht="15" customHeight="1">
      <c r="B62" s="307"/>
      <c r="C62" s="313"/>
      <c r="D62" s="316" t="s">
        <v>886</v>
      </c>
      <c r="E62" s="316"/>
      <c r="F62" s="316"/>
      <c r="G62" s="316"/>
      <c r="H62" s="316"/>
      <c r="I62" s="316"/>
      <c r="J62" s="316"/>
      <c r="K62" s="309"/>
    </row>
    <row r="63" s="1" customFormat="1" ht="15" customHeight="1">
      <c r="B63" s="307"/>
      <c r="C63" s="313"/>
      <c r="D63" s="311" t="s">
        <v>887</v>
      </c>
      <c r="E63" s="311"/>
      <c r="F63" s="311"/>
      <c r="G63" s="311"/>
      <c r="H63" s="311"/>
      <c r="I63" s="311"/>
      <c r="J63" s="311"/>
      <c r="K63" s="309"/>
    </row>
    <row r="64" s="1" customFormat="1" ht="12.75" customHeight="1">
      <c r="B64" s="307"/>
      <c r="C64" s="313"/>
      <c r="D64" s="313"/>
      <c r="E64" s="317"/>
      <c r="F64" s="313"/>
      <c r="G64" s="313"/>
      <c r="H64" s="313"/>
      <c r="I64" s="313"/>
      <c r="J64" s="313"/>
      <c r="K64" s="309"/>
    </row>
    <row r="65" s="1" customFormat="1" ht="15" customHeight="1">
      <c r="B65" s="307"/>
      <c r="C65" s="313"/>
      <c r="D65" s="311" t="s">
        <v>888</v>
      </c>
      <c r="E65" s="311"/>
      <c r="F65" s="311"/>
      <c r="G65" s="311"/>
      <c r="H65" s="311"/>
      <c r="I65" s="311"/>
      <c r="J65" s="311"/>
      <c r="K65" s="309"/>
    </row>
    <row r="66" s="1" customFormat="1" ht="15" customHeight="1">
      <c r="B66" s="307"/>
      <c r="C66" s="313"/>
      <c r="D66" s="316" t="s">
        <v>889</v>
      </c>
      <c r="E66" s="316"/>
      <c r="F66" s="316"/>
      <c r="G66" s="316"/>
      <c r="H66" s="316"/>
      <c r="I66" s="316"/>
      <c r="J66" s="316"/>
      <c r="K66" s="309"/>
    </row>
    <row r="67" s="1" customFormat="1" ht="15" customHeight="1">
      <c r="B67" s="307"/>
      <c r="C67" s="313"/>
      <c r="D67" s="311" t="s">
        <v>890</v>
      </c>
      <c r="E67" s="311"/>
      <c r="F67" s="311"/>
      <c r="G67" s="311"/>
      <c r="H67" s="311"/>
      <c r="I67" s="311"/>
      <c r="J67" s="311"/>
      <c r="K67" s="309"/>
    </row>
    <row r="68" s="1" customFormat="1" ht="15" customHeight="1">
      <c r="B68" s="307"/>
      <c r="C68" s="313"/>
      <c r="D68" s="311" t="s">
        <v>891</v>
      </c>
      <c r="E68" s="311"/>
      <c r="F68" s="311"/>
      <c r="G68" s="311"/>
      <c r="H68" s="311"/>
      <c r="I68" s="311"/>
      <c r="J68" s="311"/>
      <c r="K68" s="309"/>
    </row>
    <row r="69" s="1" customFormat="1" ht="15" customHeight="1">
      <c r="B69" s="307"/>
      <c r="C69" s="313"/>
      <c r="D69" s="311" t="s">
        <v>892</v>
      </c>
      <c r="E69" s="311"/>
      <c r="F69" s="311"/>
      <c r="G69" s="311"/>
      <c r="H69" s="311"/>
      <c r="I69" s="311"/>
      <c r="J69" s="311"/>
      <c r="K69" s="309"/>
    </row>
    <row r="70" s="1" customFormat="1" ht="15" customHeight="1">
      <c r="B70" s="307"/>
      <c r="C70" s="313"/>
      <c r="D70" s="311" t="s">
        <v>893</v>
      </c>
      <c r="E70" s="311"/>
      <c r="F70" s="311"/>
      <c r="G70" s="311"/>
      <c r="H70" s="311"/>
      <c r="I70" s="311"/>
      <c r="J70" s="311"/>
      <c r="K70" s="309"/>
    </row>
    <row r="71" s="1" customFormat="1" ht="12.75" customHeight="1">
      <c r="B71" s="318"/>
      <c r="C71" s="319"/>
      <c r="D71" s="319"/>
      <c r="E71" s="319"/>
      <c r="F71" s="319"/>
      <c r="G71" s="319"/>
      <c r="H71" s="319"/>
      <c r="I71" s="319"/>
      <c r="J71" s="319"/>
      <c r="K71" s="320"/>
    </row>
    <row r="72" s="1" customFormat="1" ht="18.75" customHeight="1">
      <c r="B72" s="321"/>
      <c r="C72" s="321"/>
      <c r="D72" s="321"/>
      <c r="E72" s="321"/>
      <c r="F72" s="321"/>
      <c r="G72" s="321"/>
      <c r="H72" s="321"/>
      <c r="I72" s="321"/>
      <c r="J72" s="321"/>
      <c r="K72" s="322"/>
    </row>
    <row r="73" s="1" customFormat="1" ht="18.75" customHeight="1">
      <c r="B73" s="322"/>
      <c r="C73" s="322"/>
      <c r="D73" s="322"/>
      <c r="E73" s="322"/>
      <c r="F73" s="322"/>
      <c r="G73" s="322"/>
      <c r="H73" s="322"/>
      <c r="I73" s="322"/>
      <c r="J73" s="322"/>
      <c r="K73" s="322"/>
    </row>
    <row r="74" s="1" customFormat="1" ht="7.5" customHeight="1">
      <c r="B74" s="323"/>
      <c r="C74" s="324"/>
      <c r="D74" s="324"/>
      <c r="E74" s="324"/>
      <c r="F74" s="324"/>
      <c r="G74" s="324"/>
      <c r="H74" s="324"/>
      <c r="I74" s="324"/>
      <c r="J74" s="324"/>
      <c r="K74" s="325"/>
    </row>
    <row r="75" s="1" customFormat="1" ht="45" customHeight="1">
      <c r="B75" s="326"/>
      <c r="C75" s="327" t="s">
        <v>894</v>
      </c>
      <c r="D75" s="327"/>
      <c r="E75" s="327"/>
      <c r="F75" s="327"/>
      <c r="G75" s="327"/>
      <c r="H75" s="327"/>
      <c r="I75" s="327"/>
      <c r="J75" s="327"/>
      <c r="K75" s="328"/>
    </row>
    <row r="76" s="1" customFormat="1" ht="17.25" customHeight="1">
      <c r="B76" s="326"/>
      <c r="C76" s="329" t="s">
        <v>895</v>
      </c>
      <c r="D76" s="329"/>
      <c r="E76" s="329"/>
      <c r="F76" s="329" t="s">
        <v>896</v>
      </c>
      <c r="G76" s="330"/>
      <c r="H76" s="329" t="s">
        <v>55</v>
      </c>
      <c r="I76" s="329" t="s">
        <v>58</v>
      </c>
      <c r="J76" s="329" t="s">
        <v>897</v>
      </c>
      <c r="K76" s="328"/>
    </row>
    <row r="77" s="1" customFormat="1" ht="17.25" customHeight="1">
      <c r="B77" s="326"/>
      <c r="C77" s="331" t="s">
        <v>898</v>
      </c>
      <c r="D77" s="331"/>
      <c r="E77" s="331"/>
      <c r="F77" s="332" t="s">
        <v>899</v>
      </c>
      <c r="G77" s="333"/>
      <c r="H77" s="331"/>
      <c r="I77" s="331"/>
      <c r="J77" s="331" t="s">
        <v>900</v>
      </c>
      <c r="K77" s="328"/>
    </row>
    <row r="78" s="1" customFormat="1" ht="5.25" customHeight="1">
      <c r="B78" s="326"/>
      <c r="C78" s="334"/>
      <c r="D78" s="334"/>
      <c r="E78" s="334"/>
      <c r="F78" s="334"/>
      <c r="G78" s="335"/>
      <c r="H78" s="334"/>
      <c r="I78" s="334"/>
      <c r="J78" s="334"/>
      <c r="K78" s="328"/>
    </row>
    <row r="79" s="1" customFormat="1" ht="15" customHeight="1">
      <c r="B79" s="326"/>
      <c r="C79" s="314" t="s">
        <v>54</v>
      </c>
      <c r="D79" s="336"/>
      <c r="E79" s="336"/>
      <c r="F79" s="337" t="s">
        <v>901</v>
      </c>
      <c r="G79" s="338"/>
      <c r="H79" s="314" t="s">
        <v>902</v>
      </c>
      <c r="I79" s="314" t="s">
        <v>903</v>
      </c>
      <c r="J79" s="314">
        <v>20</v>
      </c>
      <c r="K79" s="328"/>
    </row>
    <row r="80" s="1" customFormat="1" ht="15" customHeight="1">
      <c r="B80" s="326"/>
      <c r="C80" s="314" t="s">
        <v>904</v>
      </c>
      <c r="D80" s="314"/>
      <c r="E80" s="314"/>
      <c r="F80" s="337" t="s">
        <v>901</v>
      </c>
      <c r="G80" s="338"/>
      <c r="H80" s="314" t="s">
        <v>905</v>
      </c>
      <c r="I80" s="314" t="s">
        <v>903</v>
      </c>
      <c r="J80" s="314">
        <v>120</v>
      </c>
      <c r="K80" s="328"/>
    </row>
    <row r="81" s="1" customFormat="1" ht="15" customHeight="1">
      <c r="B81" s="339"/>
      <c r="C81" s="314" t="s">
        <v>906</v>
      </c>
      <c r="D81" s="314"/>
      <c r="E81" s="314"/>
      <c r="F81" s="337" t="s">
        <v>907</v>
      </c>
      <c r="G81" s="338"/>
      <c r="H81" s="314" t="s">
        <v>908</v>
      </c>
      <c r="I81" s="314" t="s">
        <v>903</v>
      </c>
      <c r="J81" s="314">
        <v>50</v>
      </c>
      <c r="K81" s="328"/>
    </row>
    <row r="82" s="1" customFormat="1" ht="15" customHeight="1">
      <c r="B82" s="339"/>
      <c r="C82" s="314" t="s">
        <v>909</v>
      </c>
      <c r="D82" s="314"/>
      <c r="E82" s="314"/>
      <c r="F82" s="337" t="s">
        <v>901</v>
      </c>
      <c r="G82" s="338"/>
      <c r="H82" s="314" t="s">
        <v>910</v>
      </c>
      <c r="I82" s="314" t="s">
        <v>911</v>
      </c>
      <c r="J82" s="314"/>
      <c r="K82" s="328"/>
    </row>
    <row r="83" s="1" customFormat="1" ht="15" customHeight="1">
      <c r="B83" s="339"/>
      <c r="C83" s="340" t="s">
        <v>912</v>
      </c>
      <c r="D83" s="340"/>
      <c r="E83" s="340"/>
      <c r="F83" s="341" t="s">
        <v>907</v>
      </c>
      <c r="G83" s="340"/>
      <c r="H83" s="340" t="s">
        <v>913</v>
      </c>
      <c r="I83" s="340" t="s">
        <v>903</v>
      </c>
      <c r="J83" s="340">
        <v>15</v>
      </c>
      <c r="K83" s="328"/>
    </row>
    <row r="84" s="1" customFormat="1" ht="15" customHeight="1">
      <c r="B84" s="339"/>
      <c r="C84" s="340" t="s">
        <v>914</v>
      </c>
      <c r="D84" s="340"/>
      <c r="E84" s="340"/>
      <c r="F84" s="341" t="s">
        <v>907</v>
      </c>
      <c r="G84" s="340"/>
      <c r="H84" s="340" t="s">
        <v>915</v>
      </c>
      <c r="I84" s="340" t="s">
        <v>903</v>
      </c>
      <c r="J84" s="340">
        <v>15</v>
      </c>
      <c r="K84" s="328"/>
    </row>
    <row r="85" s="1" customFormat="1" ht="15" customHeight="1">
      <c r="B85" s="339"/>
      <c r="C85" s="340" t="s">
        <v>916</v>
      </c>
      <c r="D85" s="340"/>
      <c r="E85" s="340"/>
      <c r="F85" s="341" t="s">
        <v>907</v>
      </c>
      <c r="G85" s="340"/>
      <c r="H85" s="340" t="s">
        <v>917</v>
      </c>
      <c r="I85" s="340" t="s">
        <v>903</v>
      </c>
      <c r="J85" s="340">
        <v>20</v>
      </c>
      <c r="K85" s="328"/>
    </row>
    <row r="86" s="1" customFormat="1" ht="15" customHeight="1">
      <c r="B86" s="339"/>
      <c r="C86" s="340" t="s">
        <v>918</v>
      </c>
      <c r="D86" s="340"/>
      <c r="E86" s="340"/>
      <c r="F86" s="341" t="s">
        <v>907</v>
      </c>
      <c r="G86" s="340"/>
      <c r="H86" s="340" t="s">
        <v>919</v>
      </c>
      <c r="I86" s="340" t="s">
        <v>903</v>
      </c>
      <c r="J86" s="340">
        <v>20</v>
      </c>
      <c r="K86" s="328"/>
    </row>
    <row r="87" s="1" customFormat="1" ht="15" customHeight="1">
      <c r="B87" s="339"/>
      <c r="C87" s="314" t="s">
        <v>920</v>
      </c>
      <c r="D87" s="314"/>
      <c r="E87" s="314"/>
      <c r="F87" s="337" t="s">
        <v>907</v>
      </c>
      <c r="G87" s="338"/>
      <c r="H87" s="314" t="s">
        <v>921</v>
      </c>
      <c r="I87" s="314" t="s">
        <v>903</v>
      </c>
      <c r="J87" s="314">
        <v>50</v>
      </c>
      <c r="K87" s="328"/>
    </row>
    <row r="88" s="1" customFormat="1" ht="15" customHeight="1">
      <c r="B88" s="339"/>
      <c r="C88" s="314" t="s">
        <v>922</v>
      </c>
      <c r="D88" s="314"/>
      <c r="E88" s="314"/>
      <c r="F88" s="337" t="s">
        <v>907</v>
      </c>
      <c r="G88" s="338"/>
      <c r="H88" s="314" t="s">
        <v>923</v>
      </c>
      <c r="I88" s="314" t="s">
        <v>903</v>
      </c>
      <c r="J88" s="314">
        <v>20</v>
      </c>
      <c r="K88" s="328"/>
    </row>
    <row r="89" s="1" customFormat="1" ht="15" customHeight="1">
      <c r="B89" s="339"/>
      <c r="C89" s="314" t="s">
        <v>924</v>
      </c>
      <c r="D89" s="314"/>
      <c r="E89" s="314"/>
      <c r="F89" s="337" t="s">
        <v>907</v>
      </c>
      <c r="G89" s="338"/>
      <c r="H89" s="314" t="s">
        <v>925</v>
      </c>
      <c r="I89" s="314" t="s">
        <v>903</v>
      </c>
      <c r="J89" s="314">
        <v>20</v>
      </c>
      <c r="K89" s="328"/>
    </row>
    <row r="90" s="1" customFormat="1" ht="15" customHeight="1">
      <c r="B90" s="339"/>
      <c r="C90" s="314" t="s">
        <v>926</v>
      </c>
      <c r="D90" s="314"/>
      <c r="E90" s="314"/>
      <c r="F90" s="337" t="s">
        <v>907</v>
      </c>
      <c r="G90" s="338"/>
      <c r="H90" s="314" t="s">
        <v>927</v>
      </c>
      <c r="I90" s="314" t="s">
        <v>903</v>
      </c>
      <c r="J90" s="314">
        <v>50</v>
      </c>
      <c r="K90" s="328"/>
    </row>
    <row r="91" s="1" customFormat="1" ht="15" customHeight="1">
      <c r="B91" s="339"/>
      <c r="C91" s="314" t="s">
        <v>928</v>
      </c>
      <c r="D91" s="314"/>
      <c r="E91" s="314"/>
      <c r="F91" s="337" t="s">
        <v>907</v>
      </c>
      <c r="G91" s="338"/>
      <c r="H91" s="314" t="s">
        <v>928</v>
      </c>
      <c r="I91" s="314" t="s">
        <v>903</v>
      </c>
      <c r="J91" s="314">
        <v>50</v>
      </c>
      <c r="K91" s="328"/>
    </row>
    <row r="92" s="1" customFormat="1" ht="15" customHeight="1">
      <c r="B92" s="339"/>
      <c r="C92" s="314" t="s">
        <v>929</v>
      </c>
      <c r="D92" s="314"/>
      <c r="E92" s="314"/>
      <c r="F92" s="337" t="s">
        <v>907</v>
      </c>
      <c r="G92" s="338"/>
      <c r="H92" s="314" t="s">
        <v>930</v>
      </c>
      <c r="I92" s="314" t="s">
        <v>903</v>
      </c>
      <c r="J92" s="314">
        <v>255</v>
      </c>
      <c r="K92" s="328"/>
    </row>
    <row r="93" s="1" customFormat="1" ht="15" customHeight="1">
      <c r="B93" s="339"/>
      <c r="C93" s="314" t="s">
        <v>931</v>
      </c>
      <c r="D93" s="314"/>
      <c r="E93" s="314"/>
      <c r="F93" s="337" t="s">
        <v>901</v>
      </c>
      <c r="G93" s="338"/>
      <c r="H93" s="314" t="s">
        <v>932</v>
      </c>
      <c r="I93" s="314" t="s">
        <v>933</v>
      </c>
      <c r="J93" s="314"/>
      <c r="K93" s="328"/>
    </row>
    <row r="94" s="1" customFormat="1" ht="15" customHeight="1">
      <c r="B94" s="339"/>
      <c r="C94" s="314" t="s">
        <v>934</v>
      </c>
      <c r="D94" s="314"/>
      <c r="E94" s="314"/>
      <c r="F94" s="337" t="s">
        <v>901</v>
      </c>
      <c r="G94" s="338"/>
      <c r="H94" s="314" t="s">
        <v>935</v>
      </c>
      <c r="I94" s="314" t="s">
        <v>936</v>
      </c>
      <c r="J94" s="314"/>
      <c r="K94" s="328"/>
    </row>
    <row r="95" s="1" customFormat="1" ht="15" customHeight="1">
      <c r="B95" s="339"/>
      <c r="C95" s="314" t="s">
        <v>937</v>
      </c>
      <c r="D95" s="314"/>
      <c r="E95" s="314"/>
      <c r="F95" s="337" t="s">
        <v>901</v>
      </c>
      <c r="G95" s="338"/>
      <c r="H95" s="314" t="s">
        <v>937</v>
      </c>
      <c r="I95" s="314" t="s">
        <v>936</v>
      </c>
      <c r="J95" s="314"/>
      <c r="K95" s="328"/>
    </row>
    <row r="96" s="1" customFormat="1" ht="15" customHeight="1">
      <c r="B96" s="339"/>
      <c r="C96" s="314" t="s">
        <v>39</v>
      </c>
      <c r="D96" s="314"/>
      <c r="E96" s="314"/>
      <c r="F96" s="337" t="s">
        <v>901</v>
      </c>
      <c r="G96" s="338"/>
      <c r="H96" s="314" t="s">
        <v>938</v>
      </c>
      <c r="I96" s="314" t="s">
        <v>936</v>
      </c>
      <c r="J96" s="314"/>
      <c r="K96" s="328"/>
    </row>
    <row r="97" s="1" customFormat="1" ht="15" customHeight="1">
      <c r="B97" s="339"/>
      <c r="C97" s="314" t="s">
        <v>49</v>
      </c>
      <c r="D97" s="314"/>
      <c r="E97" s="314"/>
      <c r="F97" s="337" t="s">
        <v>901</v>
      </c>
      <c r="G97" s="338"/>
      <c r="H97" s="314" t="s">
        <v>939</v>
      </c>
      <c r="I97" s="314" t="s">
        <v>936</v>
      </c>
      <c r="J97" s="314"/>
      <c r="K97" s="328"/>
    </row>
    <row r="98" s="1" customFormat="1" ht="15" customHeight="1">
      <c r="B98" s="342"/>
      <c r="C98" s="343"/>
      <c r="D98" s="343"/>
      <c r="E98" s="343"/>
      <c r="F98" s="343"/>
      <c r="G98" s="343"/>
      <c r="H98" s="343"/>
      <c r="I98" s="343"/>
      <c r="J98" s="343"/>
      <c r="K98" s="344"/>
    </row>
    <row r="99" s="1" customFormat="1" ht="18.75" customHeight="1">
      <c r="B99" s="345"/>
      <c r="C99" s="346"/>
      <c r="D99" s="346"/>
      <c r="E99" s="346"/>
      <c r="F99" s="346"/>
      <c r="G99" s="346"/>
      <c r="H99" s="346"/>
      <c r="I99" s="346"/>
      <c r="J99" s="346"/>
      <c r="K99" s="345"/>
    </row>
    <row r="100" s="1" customFormat="1" ht="18.75" customHeight="1"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</row>
    <row r="101" s="1" customFormat="1" ht="7.5" customHeight="1">
      <c r="B101" s="323"/>
      <c r="C101" s="324"/>
      <c r="D101" s="324"/>
      <c r="E101" s="324"/>
      <c r="F101" s="324"/>
      <c r="G101" s="324"/>
      <c r="H101" s="324"/>
      <c r="I101" s="324"/>
      <c r="J101" s="324"/>
      <c r="K101" s="325"/>
    </row>
    <row r="102" s="1" customFormat="1" ht="45" customHeight="1">
      <c r="B102" s="326"/>
      <c r="C102" s="327" t="s">
        <v>940</v>
      </c>
      <c r="D102" s="327"/>
      <c r="E102" s="327"/>
      <c r="F102" s="327"/>
      <c r="G102" s="327"/>
      <c r="H102" s="327"/>
      <c r="I102" s="327"/>
      <c r="J102" s="327"/>
      <c r="K102" s="328"/>
    </row>
    <row r="103" s="1" customFormat="1" ht="17.25" customHeight="1">
      <c r="B103" s="326"/>
      <c r="C103" s="329" t="s">
        <v>895</v>
      </c>
      <c r="D103" s="329"/>
      <c r="E103" s="329"/>
      <c r="F103" s="329" t="s">
        <v>896</v>
      </c>
      <c r="G103" s="330"/>
      <c r="H103" s="329" t="s">
        <v>55</v>
      </c>
      <c r="I103" s="329" t="s">
        <v>58</v>
      </c>
      <c r="J103" s="329" t="s">
        <v>897</v>
      </c>
      <c r="K103" s="328"/>
    </row>
    <row r="104" s="1" customFormat="1" ht="17.25" customHeight="1">
      <c r="B104" s="326"/>
      <c r="C104" s="331" t="s">
        <v>898</v>
      </c>
      <c r="D104" s="331"/>
      <c r="E104" s="331"/>
      <c r="F104" s="332" t="s">
        <v>899</v>
      </c>
      <c r="G104" s="333"/>
      <c r="H104" s="331"/>
      <c r="I104" s="331"/>
      <c r="J104" s="331" t="s">
        <v>900</v>
      </c>
      <c r="K104" s="328"/>
    </row>
    <row r="105" s="1" customFormat="1" ht="5.25" customHeight="1">
      <c r="B105" s="326"/>
      <c r="C105" s="329"/>
      <c r="D105" s="329"/>
      <c r="E105" s="329"/>
      <c r="F105" s="329"/>
      <c r="G105" s="347"/>
      <c r="H105" s="329"/>
      <c r="I105" s="329"/>
      <c r="J105" s="329"/>
      <c r="K105" s="328"/>
    </row>
    <row r="106" s="1" customFormat="1" ht="15" customHeight="1">
      <c r="B106" s="326"/>
      <c r="C106" s="314" t="s">
        <v>54</v>
      </c>
      <c r="D106" s="336"/>
      <c r="E106" s="336"/>
      <c r="F106" s="337" t="s">
        <v>901</v>
      </c>
      <c r="G106" s="314"/>
      <c r="H106" s="314" t="s">
        <v>941</v>
      </c>
      <c r="I106" s="314" t="s">
        <v>903</v>
      </c>
      <c r="J106" s="314">
        <v>20</v>
      </c>
      <c r="K106" s="328"/>
    </row>
    <row r="107" s="1" customFormat="1" ht="15" customHeight="1">
      <c r="B107" s="326"/>
      <c r="C107" s="314" t="s">
        <v>904</v>
      </c>
      <c r="D107" s="314"/>
      <c r="E107" s="314"/>
      <c r="F107" s="337" t="s">
        <v>901</v>
      </c>
      <c r="G107" s="314"/>
      <c r="H107" s="314" t="s">
        <v>941</v>
      </c>
      <c r="I107" s="314" t="s">
        <v>903</v>
      </c>
      <c r="J107" s="314">
        <v>120</v>
      </c>
      <c r="K107" s="328"/>
    </row>
    <row r="108" s="1" customFormat="1" ht="15" customHeight="1">
      <c r="B108" s="339"/>
      <c r="C108" s="314" t="s">
        <v>906</v>
      </c>
      <c r="D108" s="314"/>
      <c r="E108" s="314"/>
      <c r="F108" s="337" t="s">
        <v>907</v>
      </c>
      <c r="G108" s="314"/>
      <c r="H108" s="314" t="s">
        <v>941</v>
      </c>
      <c r="I108" s="314" t="s">
        <v>903</v>
      </c>
      <c r="J108" s="314">
        <v>50</v>
      </c>
      <c r="K108" s="328"/>
    </row>
    <row r="109" s="1" customFormat="1" ht="15" customHeight="1">
      <c r="B109" s="339"/>
      <c r="C109" s="314" t="s">
        <v>909</v>
      </c>
      <c r="D109" s="314"/>
      <c r="E109" s="314"/>
      <c r="F109" s="337" t="s">
        <v>901</v>
      </c>
      <c r="G109" s="314"/>
      <c r="H109" s="314" t="s">
        <v>941</v>
      </c>
      <c r="I109" s="314" t="s">
        <v>911</v>
      </c>
      <c r="J109" s="314"/>
      <c r="K109" s="328"/>
    </row>
    <row r="110" s="1" customFormat="1" ht="15" customHeight="1">
      <c r="B110" s="339"/>
      <c r="C110" s="314" t="s">
        <v>920</v>
      </c>
      <c r="D110" s="314"/>
      <c r="E110" s="314"/>
      <c r="F110" s="337" t="s">
        <v>907</v>
      </c>
      <c r="G110" s="314"/>
      <c r="H110" s="314" t="s">
        <v>941</v>
      </c>
      <c r="I110" s="314" t="s">
        <v>903</v>
      </c>
      <c r="J110" s="314">
        <v>50</v>
      </c>
      <c r="K110" s="328"/>
    </row>
    <row r="111" s="1" customFormat="1" ht="15" customHeight="1">
      <c r="B111" s="339"/>
      <c r="C111" s="314" t="s">
        <v>928</v>
      </c>
      <c r="D111" s="314"/>
      <c r="E111" s="314"/>
      <c r="F111" s="337" t="s">
        <v>907</v>
      </c>
      <c r="G111" s="314"/>
      <c r="H111" s="314" t="s">
        <v>941</v>
      </c>
      <c r="I111" s="314" t="s">
        <v>903</v>
      </c>
      <c r="J111" s="314">
        <v>50</v>
      </c>
      <c r="K111" s="328"/>
    </row>
    <row r="112" s="1" customFormat="1" ht="15" customHeight="1">
      <c r="B112" s="339"/>
      <c r="C112" s="314" t="s">
        <v>926</v>
      </c>
      <c r="D112" s="314"/>
      <c r="E112" s="314"/>
      <c r="F112" s="337" t="s">
        <v>907</v>
      </c>
      <c r="G112" s="314"/>
      <c r="H112" s="314" t="s">
        <v>941</v>
      </c>
      <c r="I112" s="314" t="s">
        <v>903</v>
      </c>
      <c r="J112" s="314">
        <v>50</v>
      </c>
      <c r="K112" s="328"/>
    </row>
    <row r="113" s="1" customFormat="1" ht="15" customHeight="1">
      <c r="B113" s="339"/>
      <c r="C113" s="314" t="s">
        <v>54</v>
      </c>
      <c r="D113" s="314"/>
      <c r="E113" s="314"/>
      <c r="F113" s="337" t="s">
        <v>901</v>
      </c>
      <c r="G113" s="314"/>
      <c r="H113" s="314" t="s">
        <v>942</v>
      </c>
      <c r="I113" s="314" t="s">
        <v>903</v>
      </c>
      <c r="J113" s="314">
        <v>20</v>
      </c>
      <c r="K113" s="328"/>
    </row>
    <row r="114" s="1" customFormat="1" ht="15" customHeight="1">
      <c r="B114" s="339"/>
      <c r="C114" s="314" t="s">
        <v>943</v>
      </c>
      <c r="D114" s="314"/>
      <c r="E114" s="314"/>
      <c r="F114" s="337" t="s">
        <v>901</v>
      </c>
      <c r="G114" s="314"/>
      <c r="H114" s="314" t="s">
        <v>944</v>
      </c>
      <c r="I114" s="314" t="s">
        <v>903</v>
      </c>
      <c r="J114" s="314">
        <v>120</v>
      </c>
      <c r="K114" s="328"/>
    </row>
    <row r="115" s="1" customFormat="1" ht="15" customHeight="1">
      <c r="B115" s="339"/>
      <c r="C115" s="314" t="s">
        <v>39</v>
      </c>
      <c r="D115" s="314"/>
      <c r="E115" s="314"/>
      <c r="F115" s="337" t="s">
        <v>901</v>
      </c>
      <c r="G115" s="314"/>
      <c r="H115" s="314" t="s">
        <v>945</v>
      </c>
      <c r="I115" s="314" t="s">
        <v>936</v>
      </c>
      <c r="J115" s="314"/>
      <c r="K115" s="328"/>
    </row>
    <row r="116" s="1" customFormat="1" ht="15" customHeight="1">
      <c r="B116" s="339"/>
      <c r="C116" s="314" t="s">
        <v>49</v>
      </c>
      <c r="D116" s="314"/>
      <c r="E116" s="314"/>
      <c r="F116" s="337" t="s">
        <v>901</v>
      </c>
      <c r="G116" s="314"/>
      <c r="H116" s="314" t="s">
        <v>946</v>
      </c>
      <c r="I116" s="314" t="s">
        <v>936</v>
      </c>
      <c r="J116" s="314"/>
      <c r="K116" s="328"/>
    </row>
    <row r="117" s="1" customFormat="1" ht="15" customHeight="1">
      <c r="B117" s="339"/>
      <c r="C117" s="314" t="s">
        <v>58</v>
      </c>
      <c r="D117" s="314"/>
      <c r="E117" s="314"/>
      <c r="F117" s="337" t="s">
        <v>901</v>
      </c>
      <c r="G117" s="314"/>
      <c r="H117" s="314" t="s">
        <v>947</v>
      </c>
      <c r="I117" s="314" t="s">
        <v>948</v>
      </c>
      <c r="J117" s="314"/>
      <c r="K117" s="328"/>
    </row>
    <row r="118" s="1" customFormat="1" ht="15" customHeight="1">
      <c r="B118" s="342"/>
      <c r="C118" s="348"/>
      <c r="D118" s="348"/>
      <c r="E118" s="348"/>
      <c r="F118" s="348"/>
      <c r="G118" s="348"/>
      <c r="H118" s="348"/>
      <c r="I118" s="348"/>
      <c r="J118" s="348"/>
      <c r="K118" s="344"/>
    </row>
    <row r="119" s="1" customFormat="1" ht="18.75" customHeight="1">
      <c r="B119" s="349"/>
      <c r="C119" s="350"/>
      <c r="D119" s="350"/>
      <c r="E119" s="350"/>
      <c r="F119" s="351"/>
      <c r="G119" s="350"/>
      <c r="H119" s="350"/>
      <c r="I119" s="350"/>
      <c r="J119" s="350"/>
      <c r="K119" s="349"/>
    </row>
    <row r="120" s="1" customFormat="1" ht="18.75" customHeight="1"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</row>
    <row r="121" s="1" customFormat="1" ht="7.5" customHeight="1">
      <c r="B121" s="352"/>
      <c r="C121" s="353"/>
      <c r="D121" s="353"/>
      <c r="E121" s="353"/>
      <c r="F121" s="353"/>
      <c r="G121" s="353"/>
      <c r="H121" s="353"/>
      <c r="I121" s="353"/>
      <c r="J121" s="353"/>
      <c r="K121" s="354"/>
    </row>
    <row r="122" s="1" customFormat="1" ht="45" customHeight="1">
      <c r="B122" s="355"/>
      <c r="C122" s="305" t="s">
        <v>949</v>
      </c>
      <c r="D122" s="305"/>
      <c r="E122" s="305"/>
      <c r="F122" s="305"/>
      <c r="G122" s="305"/>
      <c r="H122" s="305"/>
      <c r="I122" s="305"/>
      <c r="J122" s="305"/>
      <c r="K122" s="356"/>
    </row>
    <row r="123" s="1" customFormat="1" ht="17.25" customHeight="1">
      <c r="B123" s="357"/>
      <c r="C123" s="329" t="s">
        <v>895</v>
      </c>
      <c r="D123" s="329"/>
      <c r="E123" s="329"/>
      <c r="F123" s="329" t="s">
        <v>896</v>
      </c>
      <c r="G123" s="330"/>
      <c r="H123" s="329" t="s">
        <v>55</v>
      </c>
      <c r="I123" s="329" t="s">
        <v>58</v>
      </c>
      <c r="J123" s="329" t="s">
        <v>897</v>
      </c>
      <c r="K123" s="358"/>
    </row>
    <row r="124" s="1" customFormat="1" ht="17.25" customHeight="1">
      <c r="B124" s="357"/>
      <c r="C124" s="331" t="s">
        <v>898</v>
      </c>
      <c r="D124" s="331"/>
      <c r="E124" s="331"/>
      <c r="F124" s="332" t="s">
        <v>899</v>
      </c>
      <c r="G124" s="333"/>
      <c r="H124" s="331"/>
      <c r="I124" s="331"/>
      <c r="J124" s="331" t="s">
        <v>900</v>
      </c>
      <c r="K124" s="358"/>
    </row>
    <row r="125" s="1" customFormat="1" ht="5.25" customHeight="1">
      <c r="B125" s="359"/>
      <c r="C125" s="334"/>
      <c r="D125" s="334"/>
      <c r="E125" s="334"/>
      <c r="F125" s="334"/>
      <c r="G125" s="360"/>
      <c r="H125" s="334"/>
      <c r="I125" s="334"/>
      <c r="J125" s="334"/>
      <c r="K125" s="361"/>
    </row>
    <row r="126" s="1" customFormat="1" ht="15" customHeight="1">
      <c r="B126" s="359"/>
      <c r="C126" s="314" t="s">
        <v>904</v>
      </c>
      <c r="D126" s="336"/>
      <c r="E126" s="336"/>
      <c r="F126" s="337" t="s">
        <v>901</v>
      </c>
      <c r="G126" s="314"/>
      <c r="H126" s="314" t="s">
        <v>941</v>
      </c>
      <c r="I126" s="314" t="s">
        <v>903</v>
      </c>
      <c r="J126" s="314">
        <v>120</v>
      </c>
      <c r="K126" s="362"/>
    </row>
    <row r="127" s="1" customFormat="1" ht="15" customHeight="1">
      <c r="B127" s="359"/>
      <c r="C127" s="314" t="s">
        <v>950</v>
      </c>
      <c r="D127" s="314"/>
      <c r="E127" s="314"/>
      <c r="F127" s="337" t="s">
        <v>901</v>
      </c>
      <c r="G127" s="314"/>
      <c r="H127" s="314" t="s">
        <v>951</v>
      </c>
      <c r="I127" s="314" t="s">
        <v>903</v>
      </c>
      <c r="J127" s="314" t="s">
        <v>952</v>
      </c>
      <c r="K127" s="362"/>
    </row>
    <row r="128" s="1" customFormat="1" ht="15" customHeight="1">
      <c r="B128" s="359"/>
      <c r="C128" s="314" t="s">
        <v>849</v>
      </c>
      <c r="D128" s="314"/>
      <c r="E128" s="314"/>
      <c r="F128" s="337" t="s">
        <v>901</v>
      </c>
      <c r="G128" s="314"/>
      <c r="H128" s="314" t="s">
        <v>953</v>
      </c>
      <c r="I128" s="314" t="s">
        <v>903</v>
      </c>
      <c r="J128" s="314" t="s">
        <v>952</v>
      </c>
      <c r="K128" s="362"/>
    </row>
    <row r="129" s="1" customFormat="1" ht="15" customHeight="1">
      <c r="B129" s="359"/>
      <c r="C129" s="314" t="s">
        <v>912</v>
      </c>
      <c r="D129" s="314"/>
      <c r="E129" s="314"/>
      <c r="F129" s="337" t="s">
        <v>907</v>
      </c>
      <c r="G129" s="314"/>
      <c r="H129" s="314" t="s">
        <v>913</v>
      </c>
      <c r="I129" s="314" t="s">
        <v>903</v>
      </c>
      <c r="J129" s="314">
        <v>15</v>
      </c>
      <c r="K129" s="362"/>
    </row>
    <row r="130" s="1" customFormat="1" ht="15" customHeight="1">
      <c r="B130" s="359"/>
      <c r="C130" s="340" t="s">
        <v>914</v>
      </c>
      <c r="D130" s="340"/>
      <c r="E130" s="340"/>
      <c r="F130" s="341" t="s">
        <v>907</v>
      </c>
      <c r="G130" s="340"/>
      <c r="H130" s="340" t="s">
        <v>915</v>
      </c>
      <c r="I130" s="340" t="s">
        <v>903</v>
      </c>
      <c r="J130" s="340">
        <v>15</v>
      </c>
      <c r="K130" s="362"/>
    </row>
    <row r="131" s="1" customFormat="1" ht="15" customHeight="1">
      <c r="B131" s="359"/>
      <c r="C131" s="340" t="s">
        <v>916</v>
      </c>
      <c r="D131" s="340"/>
      <c r="E131" s="340"/>
      <c r="F131" s="341" t="s">
        <v>907</v>
      </c>
      <c r="G131" s="340"/>
      <c r="H131" s="340" t="s">
        <v>917</v>
      </c>
      <c r="I131" s="340" t="s">
        <v>903</v>
      </c>
      <c r="J131" s="340">
        <v>20</v>
      </c>
      <c r="K131" s="362"/>
    </row>
    <row r="132" s="1" customFormat="1" ht="15" customHeight="1">
      <c r="B132" s="359"/>
      <c r="C132" s="340" t="s">
        <v>918</v>
      </c>
      <c r="D132" s="340"/>
      <c r="E132" s="340"/>
      <c r="F132" s="341" t="s">
        <v>907</v>
      </c>
      <c r="G132" s="340"/>
      <c r="H132" s="340" t="s">
        <v>919</v>
      </c>
      <c r="I132" s="340" t="s">
        <v>903</v>
      </c>
      <c r="J132" s="340">
        <v>20</v>
      </c>
      <c r="K132" s="362"/>
    </row>
    <row r="133" s="1" customFormat="1" ht="15" customHeight="1">
      <c r="B133" s="359"/>
      <c r="C133" s="314" t="s">
        <v>906</v>
      </c>
      <c r="D133" s="314"/>
      <c r="E133" s="314"/>
      <c r="F133" s="337" t="s">
        <v>907</v>
      </c>
      <c r="G133" s="314"/>
      <c r="H133" s="314" t="s">
        <v>941</v>
      </c>
      <c r="I133" s="314" t="s">
        <v>903</v>
      </c>
      <c r="J133" s="314">
        <v>50</v>
      </c>
      <c r="K133" s="362"/>
    </row>
    <row r="134" s="1" customFormat="1" ht="15" customHeight="1">
      <c r="B134" s="359"/>
      <c r="C134" s="314" t="s">
        <v>920</v>
      </c>
      <c r="D134" s="314"/>
      <c r="E134" s="314"/>
      <c r="F134" s="337" t="s">
        <v>907</v>
      </c>
      <c r="G134" s="314"/>
      <c r="H134" s="314" t="s">
        <v>941</v>
      </c>
      <c r="I134" s="314" t="s">
        <v>903</v>
      </c>
      <c r="J134" s="314">
        <v>50</v>
      </c>
      <c r="K134" s="362"/>
    </row>
    <row r="135" s="1" customFormat="1" ht="15" customHeight="1">
      <c r="B135" s="359"/>
      <c r="C135" s="314" t="s">
        <v>926</v>
      </c>
      <c r="D135" s="314"/>
      <c r="E135" s="314"/>
      <c r="F135" s="337" t="s">
        <v>907</v>
      </c>
      <c r="G135" s="314"/>
      <c r="H135" s="314" t="s">
        <v>941</v>
      </c>
      <c r="I135" s="314" t="s">
        <v>903</v>
      </c>
      <c r="J135" s="314">
        <v>50</v>
      </c>
      <c r="K135" s="362"/>
    </row>
    <row r="136" s="1" customFormat="1" ht="15" customHeight="1">
      <c r="B136" s="359"/>
      <c r="C136" s="314" t="s">
        <v>928</v>
      </c>
      <c r="D136" s="314"/>
      <c r="E136" s="314"/>
      <c r="F136" s="337" t="s">
        <v>907</v>
      </c>
      <c r="G136" s="314"/>
      <c r="H136" s="314" t="s">
        <v>941</v>
      </c>
      <c r="I136" s="314" t="s">
        <v>903</v>
      </c>
      <c r="J136" s="314">
        <v>50</v>
      </c>
      <c r="K136" s="362"/>
    </row>
    <row r="137" s="1" customFormat="1" ht="15" customHeight="1">
      <c r="B137" s="359"/>
      <c r="C137" s="314" t="s">
        <v>929</v>
      </c>
      <c r="D137" s="314"/>
      <c r="E137" s="314"/>
      <c r="F137" s="337" t="s">
        <v>907</v>
      </c>
      <c r="G137" s="314"/>
      <c r="H137" s="314" t="s">
        <v>954</v>
      </c>
      <c r="I137" s="314" t="s">
        <v>903</v>
      </c>
      <c r="J137" s="314">
        <v>255</v>
      </c>
      <c r="K137" s="362"/>
    </row>
    <row r="138" s="1" customFormat="1" ht="15" customHeight="1">
      <c r="B138" s="359"/>
      <c r="C138" s="314" t="s">
        <v>931</v>
      </c>
      <c r="D138" s="314"/>
      <c r="E138" s="314"/>
      <c r="F138" s="337" t="s">
        <v>901</v>
      </c>
      <c r="G138" s="314"/>
      <c r="H138" s="314" t="s">
        <v>955</v>
      </c>
      <c r="I138" s="314" t="s">
        <v>933</v>
      </c>
      <c r="J138" s="314"/>
      <c r="K138" s="362"/>
    </row>
    <row r="139" s="1" customFormat="1" ht="15" customHeight="1">
      <c r="B139" s="359"/>
      <c r="C139" s="314" t="s">
        <v>934</v>
      </c>
      <c r="D139" s="314"/>
      <c r="E139" s="314"/>
      <c r="F139" s="337" t="s">
        <v>901</v>
      </c>
      <c r="G139" s="314"/>
      <c r="H139" s="314" t="s">
        <v>956</v>
      </c>
      <c r="I139" s="314" t="s">
        <v>936</v>
      </c>
      <c r="J139" s="314"/>
      <c r="K139" s="362"/>
    </row>
    <row r="140" s="1" customFormat="1" ht="15" customHeight="1">
      <c r="B140" s="359"/>
      <c r="C140" s="314" t="s">
        <v>937</v>
      </c>
      <c r="D140" s="314"/>
      <c r="E140" s="314"/>
      <c r="F140" s="337" t="s">
        <v>901</v>
      </c>
      <c r="G140" s="314"/>
      <c r="H140" s="314" t="s">
        <v>937</v>
      </c>
      <c r="I140" s="314" t="s">
        <v>936</v>
      </c>
      <c r="J140" s="314"/>
      <c r="K140" s="362"/>
    </row>
    <row r="141" s="1" customFormat="1" ht="15" customHeight="1">
      <c r="B141" s="359"/>
      <c r="C141" s="314" t="s">
        <v>39</v>
      </c>
      <c r="D141" s="314"/>
      <c r="E141" s="314"/>
      <c r="F141" s="337" t="s">
        <v>901</v>
      </c>
      <c r="G141" s="314"/>
      <c r="H141" s="314" t="s">
        <v>957</v>
      </c>
      <c r="I141" s="314" t="s">
        <v>936</v>
      </c>
      <c r="J141" s="314"/>
      <c r="K141" s="362"/>
    </row>
    <row r="142" s="1" customFormat="1" ht="15" customHeight="1">
      <c r="B142" s="359"/>
      <c r="C142" s="314" t="s">
        <v>958</v>
      </c>
      <c r="D142" s="314"/>
      <c r="E142" s="314"/>
      <c r="F142" s="337" t="s">
        <v>901</v>
      </c>
      <c r="G142" s="314"/>
      <c r="H142" s="314" t="s">
        <v>959</v>
      </c>
      <c r="I142" s="314" t="s">
        <v>936</v>
      </c>
      <c r="J142" s="314"/>
      <c r="K142" s="362"/>
    </row>
    <row r="143" s="1" customFormat="1" ht="15" customHeight="1">
      <c r="B143" s="363"/>
      <c r="C143" s="364"/>
      <c r="D143" s="364"/>
      <c r="E143" s="364"/>
      <c r="F143" s="364"/>
      <c r="G143" s="364"/>
      <c r="H143" s="364"/>
      <c r="I143" s="364"/>
      <c r="J143" s="364"/>
      <c r="K143" s="365"/>
    </row>
    <row r="144" s="1" customFormat="1" ht="18.75" customHeight="1">
      <c r="B144" s="350"/>
      <c r="C144" s="350"/>
      <c r="D144" s="350"/>
      <c r="E144" s="350"/>
      <c r="F144" s="351"/>
      <c r="G144" s="350"/>
      <c r="H144" s="350"/>
      <c r="I144" s="350"/>
      <c r="J144" s="350"/>
      <c r="K144" s="350"/>
    </row>
    <row r="145" s="1" customFormat="1" ht="18.75" customHeight="1"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</row>
    <row r="146" s="1" customFormat="1" ht="7.5" customHeight="1">
      <c r="B146" s="323"/>
      <c r="C146" s="324"/>
      <c r="D146" s="324"/>
      <c r="E146" s="324"/>
      <c r="F146" s="324"/>
      <c r="G146" s="324"/>
      <c r="H146" s="324"/>
      <c r="I146" s="324"/>
      <c r="J146" s="324"/>
      <c r="K146" s="325"/>
    </row>
    <row r="147" s="1" customFormat="1" ht="45" customHeight="1">
      <c r="B147" s="326"/>
      <c r="C147" s="327" t="s">
        <v>960</v>
      </c>
      <c r="D147" s="327"/>
      <c r="E147" s="327"/>
      <c r="F147" s="327"/>
      <c r="G147" s="327"/>
      <c r="H147" s="327"/>
      <c r="I147" s="327"/>
      <c r="J147" s="327"/>
      <c r="K147" s="328"/>
    </row>
    <row r="148" s="1" customFormat="1" ht="17.25" customHeight="1">
      <c r="B148" s="326"/>
      <c r="C148" s="329" t="s">
        <v>895</v>
      </c>
      <c r="D148" s="329"/>
      <c r="E148" s="329"/>
      <c r="F148" s="329" t="s">
        <v>896</v>
      </c>
      <c r="G148" s="330"/>
      <c r="H148" s="329" t="s">
        <v>55</v>
      </c>
      <c r="I148" s="329" t="s">
        <v>58</v>
      </c>
      <c r="J148" s="329" t="s">
        <v>897</v>
      </c>
      <c r="K148" s="328"/>
    </row>
    <row r="149" s="1" customFormat="1" ht="17.25" customHeight="1">
      <c r="B149" s="326"/>
      <c r="C149" s="331" t="s">
        <v>898</v>
      </c>
      <c r="D149" s="331"/>
      <c r="E149" s="331"/>
      <c r="F149" s="332" t="s">
        <v>899</v>
      </c>
      <c r="G149" s="333"/>
      <c r="H149" s="331"/>
      <c r="I149" s="331"/>
      <c r="J149" s="331" t="s">
        <v>900</v>
      </c>
      <c r="K149" s="328"/>
    </row>
    <row r="150" s="1" customFormat="1" ht="5.25" customHeight="1">
      <c r="B150" s="339"/>
      <c r="C150" s="334"/>
      <c r="D150" s="334"/>
      <c r="E150" s="334"/>
      <c r="F150" s="334"/>
      <c r="G150" s="335"/>
      <c r="H150" s="334"/>
      <c r="I150" s="334"/>
      <c r="J150" s="334"/>
      <c r="K150" s="362"/>
    </row>
    <row r="151" s="1" customFormat="1" ht="15" customHeight="1">
      <c r="B151" s="339"/>
      <c r="C151" s="366" t="s">
        <v>904</v>
      </c>
      <c r="D151" s="314"/>
      <c r="E151" s="314"/>
      <c r="F151" s="367" t="s">
        <v>901</v>
      </c>
      <c r="G151" s="314"/>
      <c r="H151" s="366" t="s">
        <v>941</v>
      </c>
      <c r="I151" s="366" t="s">
        <v>903</v>
      </c>
      <c r="J151" s="366">
        <v>120</v>
      </c>
      <c r="K151" s="362"/>
    </row>
    <row r="152" s="1" customFormat="1" ht="15" customHeight="1">
      <c r="B152" s="339"/>
      <c r="C152" s="366" t="s">
        <v>950</v>
      </c>
      <c r="D152" s="314"/>
      <c r="E152" s="314"/>
      <c r="F152" s="367" t="s">
        <v>901</v>
      </c>
      <c r="G152" s="314"/>
      <c r="H152" s="366" t="s">
        <v>961</v>
      </c>
      <c r="I152" s="366" t="s">
        <v>903</v>
      </c>
      <c r="J152" s="366" t="s">
        <v>952</v>
      </c>
      <c r="K152" s="362"/>
    </row>
    <row r="153" s="1" customFormat="1" ht="15" customHeight="1">
      <c r="B153" s="339"/>
      <c r="C153" s="366" t="s">
        <v>849</v>
      </c>
      <c r="D153" s="314"/>
      <c r="E153" s="314"/>
      <c r="F153" s="367" t="s">
        <v>901</v>
      </c>
      <c r="G153" s="314"/>
      <c r="H153" s="366" t="s">
        <v>962</v>
      </c>
      <c r="I153" s="366" t="s">
        <v>903</v>
      </c>
      <c r="J153" s="366" t="s">
        <v>952</v>
      </c>
      <c r="K153" s="362"/>
    </row>
    <row r="154" s="1" customFormat="1" ht="15" customHeight="1">
      <c r="B154" s="339"/>
      <c r="C154" s="366" t="s">
        <v>906</v>
      </c>
      <c r="D154" s="314"/>
      <c r="E154" s="314"/>
      <c r="F154" s="367" t="s">
        <v>907</v>
      </c>
      <c r="G154" s="314"/>
      <c r="H154" s="366" t="s">
        <v>941</v>
      </c>
      <c r="I154" s="366" t="s">
        <v>903</v>
      </c>
      <c r="J154" s="366">
        <v>50</v>
      </c>
      <c r="K154" s="362"/>
    </row>
    <row r="155" s="1" customFormat="1" ht="15" customHeight="1">
      <c r="B155" s="339"/>
      <c r="C155" s="366" t="s">
        <v>909</v>
      </c>
      <c r="D155" s="314"/>
      <c r="E155" s="314"/>
      <c r="F155" s="367" t="s">
        <v>901</v>
      </c>
      <c r="G155" s="314"/>
      <c r="H155" s="366" t="s">
        <v>941</v>
      </c>
      <c r="I155" s="366" t="s">
        <v>911</v>
      </c>
      <c r="J155" s="366"/>
      <c r="K155" s="362"/>
    </row>
    <row r="156" s="1" customFormat="1" ht="15" customHeight="1">
      <c r="B156" s="339"/>
      <c r="C156" s="366" t="s">
        <v>920</v>
      </c>
      <c r="D156" s="314"/>
      <c r="E156" s="314"/>
      <c r="F156" s="367" t="s">
        <v>907</v>
      </c>
      <c r="G156" s="314"/>
      <c r="H156" s="366" t="s">
        <v>941</v>
      </c>
      <c r="I156" s="366" t="s">
        <v>903</v>
      </c>
      <c r="J156" s="366">
        <v>50</v>
      </c>
      <c r="K156" s="362"/>
    </row>
    <row r="157" s="1" customFormat="1" ht="15" customHeight="1">
      <c r="B157" s="339"/>
      <c r="C157" s="366" t="s">
        <v>928</v>
      </c>
      <c r="D157" s="314"/>
      <c r="E157" s="314"/>
      <c r="F157" s="367" t="s">
        <v>907</v>
      </c>
      <c r="G157" s="314"/>
      <c r="H157" s="366" t="s">
        <v>941</v>
      </c>
      <c r="I157" s="366" t="s">
        <v>903</v>
      </c>
      <c r="J157" s="366">
        <v>50</v>
      </c>
      <c r="K157" s="362"/>
    </row>
    <row r="158" s="1" customFormat="1" ht="15" customHeight="1">
      <c r="B158" s="339"/>
      <c r="C158" s="366" t="s">
        <v>926</v>
      </c>
      <c r="D158" s="314"/>
      <c r="E158" s="314"/>
      <c r="F158" s="367" t="s">
        <v>907</v>
      </c>
      <c r="G158" s="314"/>
      <c r="H158" s="366" t="s">
        <v>941</v>
      </c>
      <c r="I158" s="366" t="s">
        <v>903</v>
      </c>
      <c r="J158" s="366">
        <v>50</v>
      </c>
      <c r="K158" s="362"/>
    </row>
    <row r="159" s="1" customFormat="1" ht="15" customHeight="1">
      <c r="B159" s="339"/>
      <c r="C159" s="366" t="s">
        <v>168</v>
      </c>
      <c r="D159" s="314"/>
      <c r="E159" s="314"/>
      <c r="F159" s="367" t="s">
        <v>901</v>
      </c>
      <c r="G159" s="314"/>
      <c r="H159" s="366" t="s">
        <v>963</v>
      </c>
      <c r="I159" s="366" t="s">
        <v>903</v>
      </c>
      <c r="J159" s="366" t="s">
        <v>964</v>
      </c>
      <c r="K159" s="362"/>
    </row>
    <row r="160" s="1" customFormat="1" ht="15" customHeight="1">
      <c r="B160" s="339"/>
      <c r="C160" s="366" t="s">
        <v>965</v>
      </c>
      <c r="D160" s="314"/>
      <c r="E160" s="314"/>
      <c r="F160" s="367" t="s">
        <v>901</v>
      </c>
      <c r="G160" s="314"/>
      <c r="H160" s="366" t="s">
        <v>966</v>
      </c>
      <c r="I160" s="366" t="s">
        <v>936</v>
      </c>
      <c r="J160" s="366"/>
      <c r="K160" s="362"/>
    </row>
    <row r="161" s="1" customFormat="1" ht="15" customHeight="1">
      <c r="B161" s="368"/>
      <c r="C161" s="348"/>
      <c r="D161" s="348"/>
      <c r="E161" s="348"/>
      <c r="F161" s="348"/>
      <c r="G161" s="348"/>
      <c r="H161" s="348"/>
      <c r="I161" s="348"/>
      <c r="J161" s="348"/>
      <c r="K161" s="369"/>
    </row>
    <row r="162" s="1" customFormat="1" ht="18.75" customHeight="1">
      <c r="B162" s="350"/>
      <c r="C162" s="360"/>
      <c r="D162" s="360"/>
      <c r="E162" s="360"/>
      <c r="F162" s="370"/>
      <c r="G162" s="360"/>
      <c r="H162" s="360"/>
      <c r="I162" s="360"/>
      <c r="J162" s="360"/>
      <c r="K162" s="350"/>
    </row>
    <row r="163" s="1" customFormat="1" ht="18.75" customHeight="1"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</row>
    <row r="164" s="1" customFormat="1" ht="7.5" customHeight="1">
      <c r="B164" s="301"/>
      <c r="C164" s="302"/>
      <c r="D164" s="302"/>
      <c r="E164" s="302"/>
      <c r="F164" s="302"/>
      <c r="G164" s="302"/>
      <c r="H164" s="302"/>
      <c r="I164" s="302"/>
      <c r="J164" s="302"/>
      <c r="K164" s="303"/>
    </row>
    <row r="165" s="1" customFormat="1" ht="45" customHeight="1">
      <c r="B165" s="304"/>
      <c r="C165" s="305" t="s">
        <v>967</v>
      </c>
      <c r="D165" s="305"/>
      <c r="E165" s="305"/>
      <c r="F165" s="305"/>
      <c r="G165" s="305"/>
      <c r="H165" s="305"/>
      <c r="I165" s="305"/>
      <c r="J165" s="305"/>
      <c r="K165" s="306"/>
    </row>
    <row r="166" s="1" customFormat="1" ht="17.25" customHeight="1">
      <c r="B166" s="304"/>
      <c r="C166" s="329" t="s">
        <v>895</v>
      </c>
      <c r="D166" s="329"/>
      <c r="E166" s="329"/>
      <c r="F166" s="329" t="s">
        <v>896</v>
      </c>
      <c r="G166" s="371"/>
      <c r="H166" s="372" t="s">
        <v>55</v>
      </c>
      <c r="I166" s="372" t="s">
        <v>58</v>
      </c>
      <c r="J166" s="329" t="s">
        <v>897</v>
      </c>
      <c r="K166" s="306"/>
    </row>
    <row r="167" s="1" customFormat="1" ht="17.25" customHeight="1">
      <c r="B167" s="307"/>
      <c r="C167" s="331" t="s">
        <v>898</v>
      </c>
      <c r="D167" s="331"/>
      <c r="E167" s="331"/>
      <c r="F167" s="332" t="s">
        <v>899</v>
      </c>
      <c r="G167" s="373"/>
      <c r="H167" s="374"/>
      <c r="I167" s="374"/>
      <c r="J167" s="331" t="s">
        <v>900</v>
      </c>
      <c r="K167" s="309"/>
    </row>
    <row r="168" s="1" customFormat="1" ht="5.25" customHeight="1">
      <c r="B168" s="339"/>
      <c r="C168" s="334"/>
      <c r="D168" s="334"/>
      <c r="E168" s="334"/>
      <c r="F168" s="334"/>
      <c r="G168" s="335"/>
      <c r="H168" s="334"/>
      <c r="I168" s="334"/>
      <c r="J168" s="334"/>
      <c r="K168" s="362"/>
    </row>
    <row r="169" s="1" customFormat="1" ht="15" customHeight="1">
      <c r="B169" s="339"/>
      <c r="C169" s="314" t="s">
        <v>904</v>
      </c>
      <c r="D169" s="314"/>
      <c r="E169" s="314"/>
      <c r="F169" s="337" t="s">
        <v>901</v>
      </c>
      <c r="G169" s="314"/>
      <c r="H169" s="314" t="s">
        <v>941</v>
      </c>
      <c r="I169" s="314" t="s">
        <v>903</v>
      </c>
      <c r="J169" s="314">
        <v>120</v>
      </c>
      <c r="K169" s="362"/>
    </row>
    <row r="170" s="1" customFormat="1" ht="15" customHeight="1">
      <c r="B170" s="339"/>
      <c r="C170" s="314" t="s">
        <v>950</v>
      </c>
      <c r="D170" s="314"/>
      <c r="E170" s="314"/>
      <c r="F170" s="337" t="s">
        <v>901</v>
      </c>
      <c r="G170" s="314"/>
      <c r="H170" s="314" t="s">
        <v>951</v>
      </c>
      <c r="I170" s="314" t="s">
        <v>903</v>
      </c>
      <c r="J170" s="314" t="s">
        <v>952</v>
      </c>
      <c r="K170" s="362"/>
    </row>
    <row r="171" s="1" customFormat="1" ht="15" customHeight="1">
      <c r="B171" s="339"/>
      <c r="C171" s="314" t="s">
        <v>849</v>
      </c>
      <c r="D171" s="314"/>
      <c r="E171" s="314"/>
      <c r="F171" s="337" t="s">
        <v>901</v>
      </c>
      <c r="G171" s="314"/>
      <c r="H171" s="314" t="s">
        <v>968</v>
      </c>
      <c r="I171" s="314" t="s">
        <v>903</v>
      </c>
      <c r="J171" s="314" t="s">
        <v>952</v>
      </c>
      <c r="K171" s="362"/>
    </row>
    <row r="172" s="1" customFormat="1" ht="15" customHeight="1">
      <c r="B172" s="339"/>
      <c r="C172" s="314" t="s">
        <v>906</v>
      </c>
      <c r="D172" s="314"/>
      <c r="E172" s="314"/>
      <c r="F172" s="337" t="s">
        <v>907</v>
      </c>
      <c r="G172" s="314"/>
      <c r="H172" s="314" t="s">
        <v>968</v>
      </c>
      <c r="I172" s="314" t="s">
        <v>903</v>
      </c>
      <c r="J172" s="314">
        <v>50</v>
      </c>
      <c r="K172" s="362"/>
    </row>
    <row r="173" s="1" customFormat="1" ht="15" customHeight="1">
      <c r="B173" s="339"/>
      <c r="C173" s="314" t="s">
        <v>909</v>
      </c>
      <c r="D173" s="314"/>
      <c r="E173" s="314"/>
      <c r="F173" s="337" t="s">
        <v>901</v>
      </c>
      <c r="G173" s="314"/>
      <c r="H173" s="314" t="s">
        <v>968</v>
      </c>
      <c r="I173" s="314" t="s">
        <v>911</v>
      </c>
      <c r="J173" s="314"/>
      <c r="K173" s="362"/>
    </row>
    <row r="174" s="1" customFormat="1" ht="15" customHeight="1">
      <c r="B174" s="339"/>
      <c r="C174" s="314" t="s">
        <v>920</v>
      </c>
      <c r="D174" s="314"/>
      <c r="E174" s="314"/>
      <c r="F174" s="337" t="s">
        <v>907</v>
      </c>
      <c r="G174" s="314"/>
      <c r="H174" s="314" t="s">
        <v>968</v>
      </c>
      <c r="I174" s="314" t="s">
        <v>903</v>
      </c>
      <c r="J174" s="314">
        <v>50</v>
      </c>
      <c r="K174" s="362"/>
    </row>
    <row r="175" s="1" customFormat="1" ht="15" customHeight="1">
      <c r="B175" s="339"/>
      <c r="C175" s="314" t="s">
        <v>928</v>
      </c>
      <c r="D175" s="314"/>
      <c r="E175" s="314"/>
      <c r="F175" s="337" t="s">
        <v>907</v>
      </c>
      <c r="G175" s="314"/>
      <c r="H175" s="314" t="s">
        <v>968</v>
      </c>
      <c r="I175" s="314" t="s">
        <v>903</v>
      </c>
      <c r="J175" s="314">
        <v>50</v>
      </c>
      <c r="K175" s="362"/>
    </row>
    <row r="176" s="1" customFormat="1" ht="15" customHeight="1">
      <c r="B176" s="339"/>
      <c r="C176" s="314" t="s">
        <v>926</v>
      </c>
      <c r="D176" s="314"/>
      <c r="E176" s="314"/>
      <c r="F176" s="337" t="s">
        <v>907</v>
      </c>
      <c r="G176" s="314"/>
      <c r="H176" s="314" t="s">
        <v>968</v>
      </c>
      <c r="I176" s="314" t="s">
        <v>903</v>
      </c>
      <c r="J176" s="314">
        <v>50</v>
      </c>
      <c r="K176" s="362"/>
    </row>
    <row r="177" s="1" customFormat="1" ht="15" customHeight="1">
      <c r="B177" s="339"/>
      <c r="C177" s="314" t="s">
        <v>188</v>
      </c>
      <c r="D177" s="314"/>
      <c r="E177" s="314"/>
      <c r="F177" s="337" t="s">
        <v>901</v>
      </c>
      <c r="G177" s="314"/>
      <c r="H177" s="314" t="s">
        <v>969</v>
      </c>
      <c r="I177" s="314" t="s">
        <v>970</v>
      </c>
      <c r="J177" s="314"/>
      <c r="K177" s="362"/>
    </row>
    <row r="178" s="1" customFormat="1" ht="15" customHeight="1">
      <c r="B178" s="339"/>
      <c r="C178" s="314" t="s">
        <v>58</v>
      </c>
      <c r="D178" s="314"/>
      <c r="E178" s="314"/>
      <c r="F178" s="337" t="s">
        <v>901</v>
      </c>
      <c r="G178" s="314"/>
      <c r="H178" s="314" t="s">
        <v>971</v>
      </c>
      <c r="I178" s="314" t="s">
        <v>972</v>
      </c>
      <c r="J178" s="314">
        <v>1</v>
      </c>
      <c r="K178" s="362"/>
    </row>
    <row r="179" s="1" customFormat="1" ht="15" customHeight="1">
      <c r="B179" s="339"/>
      <c r="C179" s="314" t="s">
        <v>54</v>
      </c>
      <c r="D179" s="314"/>
      <c r="E179" s="314"/>
      <c r="F179" s="337" t="s">
        <v>901</v>
      </c>
      <c r="G179" s="314"/>
      <c r="H179" s="314" t="s">
        <v>973</v>
      </c>
      <c r="I179" s="314" t="s">
        <v>903</v>
      </c>
      <c r="J179" s="314">
        <v>20</v>
      </c>
      <c r="K179" s="362"/>
    </row>
    <row r="180" s="1" customFormat="1" ht="15" customHeight="1">
      <c r="B180" s="339"/>
      <c r="C180" s="314" t="s">
        <v>55</v>
      </c>
      <c r="D180" s="314"/>
      <c r="E180" s="314"/>
      <c r="F180" s="337" t="s">
        <v>901</v>
      </c>
      <c r="G180" s="314"/>
      <c r="H180" s="314" t="s">
        <v>974</v>
      </c>
      <c r="I180" s="314" t="s">
        <v>903</v>
      </c>
      <c r="J180" s="314">
        <v>255</v>
      </c>
      <c r="K180" s="362"/>
    </row>
    <row r="181" s="1" customFormat="1" ht="15" customHeight="1">
      <c r="B181" s="339"/>
      <c r="C181" s="314" t="s">
        <v>189</v>
      </c>
      <c r="D181" s="314"/>
      <c r="E181" s="314"/>
      <c r="F181" s="337" t="s">
        <v>901</v>
      </c>
      <c r="G181" s="314"/>
      <c r="H181" s="314" t="s">
        <v>865</v>
      </c>
      <c r="I181" s="314" t="s">
        <v>903</v>
      </c>
      <c r="J181" s="314">
        <v>10</v>
      </c>
      <c r="K181" s="362"/>
    </row>
    <row r="182" s="1" customFormat="1" ht="15" customHeight="1">
      <c r="B182" s="339"/>
      <c r="C182" s="314" t="s">
        <v>190</v>
      </c>
      <c r="D182" s="314"/>
      <c r="E182" s="314"/>
      <c r="F182" s="337" t="s">
        <v>901</v>
      </c>
      <c r="G182" s="314"/>
      <c r="H182" s="314" t="s">
        <v>975</v>
      </c>
      <c r="I182" s="314" t="s">
        <v>936</v>
      </c>
      <c r="J182" s="314"/>
      <c r="K182" s="362"/>
    </row>
    <row r="183" s="1" customFormat="1" ht="15" customHeight="1">
      <c r="B183" s="339"/>
      <c r="C183" s="314" t="s">
        <v>976</v>
      </c>
      <c r="D183" s="314"/>
      <c r="E183" s="314"/>
      <c r="F183" s="337" t="s">
        <v>901</v>
      </c>
      <c r="G183" s="314"/>
      <c r="H183" s="314" t="s">
        <v>977</v>
      </c>
      <c r="I183" s="314" t="s">
        <v>936</v>
      </c>
      <c r="J183" s="314"/>
      <c r="K183" s="362"/>
    </row>
    <row r="184" s="1" customFormat="1" ht="15" customHeight="1">
      <c r="B184" s="339"/>
      <c r="C184" s="314" t="s">
        <v>965</v>
      </c>
      <c r="D184" s="314"/>
      <c r="E184" s="314"/>
      <c r="F184" s="337" t="s">
        <v>901</v>
      </c>
      <c r="G184" s="314"/>
      <c r="H184" s="314" t="s">
        <v>978</v>
      </c>
      <c r="I184" s="314" t="s">
        <v>936</v>
      </c>
      <c r="J184" s="314"/>
      <c r="K184" s="362"/>
    </row>
    <row r="185" s="1" customFormat="1" ht="15" customHeight="1">
      <c r="B185" s="339"/>
      <c r="C185" s="314" t="s">
        <v>192</v>
      </c>
      <c r="D185" s="314"/>
      <c r="E185" s="314"/>
      <c r="F185" s="337" t="s">
        <v>907</v>
      </c>
      <c r="G185" s="314"/>
      <c r="H185" s="314" t="s">
        <v>979</v>
      </c>
      <c r="I185" s="314" t="s">
        <v>903</v>
      </c>
      <c r="J185" s="314">
        <v>50</v>
      </c>
      <c r="K185" s="362"/>
    </row>
    <row r="186" s="1" customFormat="1" ht="15" customHeight="1">
      <c r="B186" s="339"/>
      <c r="C186" s="314" t="s">
        <v>980</v>
      </c>
      <c r="D186" s="314"/>
      <c r="E186" s="314"/>
      <c r="F186" s="337" t="s">
        <v>907</v>
      </c>
      <c r="G186" s="314"/>
      <c r="H186" s="314" t="s">
        <v>981</v>
      </c>
      <c r="I186" s="314" t="s">
        <v>982</v>
      </c>
      <c r="J186" s="314"/>
      <c r="K186" s="362"/>
    </row>
    <row r="187" s="1" customFormat="1" ht="15" customHeight="1">
      <c r="B187" s="339"/>
      <c r="C187" s="314" t="s">
        <v>983</v>
      </c>
      <c r="D187" s="314"/>
      <c r="E187" s="314"/>
      <c r="F187" s="337" t="s">
        <v>907</v>
      </c>
      <c r="G187" s="314"/>
      <c r="H187" s="314" t="s">
        <v>984</v>
      </c>
      <c r="I187" s="314" t="s">
        <v>982</v>
      </c>
      <c r="J187" s="314"/>
      <c r="K187" s="362"/>
    </row>
    <row r="188" s="1" customFormat="1" ht="15" customHeight="1">
      <c r="B188" s="339"/>
      <c r="C188" s="314" t="s">
        <v>985</v>
      </c>
      <c r="D188" s="314"/>
      <c r="E188" s="314"/>
      <c r="F188" s="337" t="s">
        <v>907</v>
      </c>
      <c r="G188" s="314"/>
      <c r="H188" s="314" t="s">
        <v>986</v>
      </c>
      <c r="I188" s="314" t="s">
        <v>982</v>
      </c>
      <c r="J188" s="314"/>
      <c r="K188" s="362"/>
    </row>
    <row r="189" s="1" customFormat="1" ht="15" customHeight="1">
      <c r="B189" s="339"/>
      <c r="C189" s="375" t="s">
        <v>987</v>
      </c>
      <c r="D189" s="314"/>
      <c r="E189" s="314"/>
      <c r="F189" s="337" t="s">
        <v>907</v>
      </c>
      <c r="G189" s="314"/>
      <c r="H189" s="314" t="s">
        <v>988</v>
      </c>
      <c r="I189" s="314" t="s">
        <v>989</v>
      </c>
      <c r="J189" s="376" t="s">
        <v>990</v>
      </c>
      <c r="K189" s="362"/>
    </row>
    <row r="190" s="1" customFormat="1" ht="15" customHeight="1">
      <c r="B190" s="339"/>
      <c r="C190" s="375" t="s">
        <v>43</v>
      </c>
      <c r="D190" s="314"/>
      <c r="E190" s="314"/>
      <c r="F190" s="337" t="s">
        <v>901</v>
      </c>
      <c r="G190" s="314"/>
      <c r="H190" s="311" t="s">
        <v>991</v>
      </c>
      <c r="I190" s="314" t="s">
        <v>992</v>
      </c>
      <c r="J190" s="314"/>
      <c r="K190" s="362"/>
    </row>
    <row r="191" s="1" customFormat="1" ht="15" customHeight="1">
      <c r="B191" s="339"/>
      <c r="C191" s="375" t="s">
        <v>993</v>
      </c>
      <c r="D191" s="314"/>
      <c r="E191" s="314"/>
      <c r="F191" s="337" t="s">
        <v>901</v>
      </c>
      <c r="G191" s="314"/>
      <c r="H191" s="314" t="s">
        <v>994</v>
      </c>
      <c r="I191" s="314" t="s">
        <v>936</v>
      </c>
      <c r="J191" s="314"/>
      <c r="K191" s="362"/>
    </row>
    <row r="192" s="1" customFormat="1" ht="15" customHeight="1">
      <c r="B192" s="339"/>
      <c r="C192" s="375" t="s">
        <v>995</v>
      </c>
      <c r="D192" s="314"/>
      <c r="E192" s="314"/>
      <c r="F192" s="337" t="s">
        <v>901</v>
      </c>
      <c r="G192" s="314"/>
      <c r="H192" s="314" t="s">
        <v>996</v>
      </c>
      <c r="I192" s="314" t="s">
        <v>936</v>
      </c>
      <c r="J192" s="314"/>
      <c r="K192" s="362"/>
    </row>
    <row r="193" s="1" customFormat="1" ht="15" customHeight="1">
      <c r="B193" s="339"/>
      <c r="C193" s="375" t="s">
        <v>997</v>
      </c>
      <c r="D193" s="314"/>
      <c r="E193" s="314"/>
      <c r="F193" s="337" t="s">
        <v>907</v>
      </c>
      <c r="G193" s="314"/>
      <c r="H193" s="314" t="s">
        <v>998</v>
      </c>
      <c r="I193" s="314" t="s">
        <v>936</v>
      </c>
      <c r="J193" s="314"/>
      <c r="K193" s="362"/>
    </row>
    <row r="194" s="1" customFormat="1" ht="15" customHeight="1">
      <c r="B194" s="368"/>
      <c r="C194" s="377"/>
      <c r="D194" s="348"/>
      <c r="E194" s="348"/>
      <c r="F194" s="348"/>
      <c r="G194" s="348"/>
      <c r="H194" s="348"/>
      <c r="I194" s="348"/>
      <c r="J194" s="348"/>
      <c r="K194" s="369"/>
    </row>
    <row r="195" s="1" customFormat="1" ht="18.75" customHeight="1">
      <c r="B195" s="350"/>
      <c r="C195" s="360"/>
      <c r="D195" s="360"/>
      <c r="E195" s="360"/>
      <c r="F195" s="370"/>
      <c r="G195" s="360"/>
      <c r="H195" s="360"/>
      <c r="I195" s="360"/>
      <c r="J195" s="360"/>
      <c r="K195" s="350"/>
    </row>
    <row r="196" s="1" customFormat="1" ht="18.75" customHeight="1">
      <c r="B196" s="350"/>
      <c r="C196" s="360"/>
      <c r="D196" s="360"/>
      <c r="E196" s="360"/>
      <c r="F196" s="370"/>
      <c r="G196" s="360"/>
      <c r="H196" s="360"/>
      <c r="I196" s="360"/>
      <c r="J196" s="360"/>
      <c r="K196" s="350"/>
    </row>
    <row r="197" s="1" customFormat="1" ht="18.75" customHeight="1"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</row>
    <row r="198" s="1" customFormat="1" ht="13.5">
      <c r="B198" s="301"/>
      <c r="C198" s="302"/>
      <c r="D198" s="302"/>
      <c r="E198" s="302"/>
      <c r="F198" s="302"/>
      <c r="G198" s="302"/>
      <c r="H198" s="302"/>
      <c r="I198" s="302"/>
      <c r="J198" s="302"/>
      <c r="K198" s="303"/>
    </row>
    <row r="199" s="1" customFormat="1" ht="21">
      <c r="B199" s="304"/>
      <c r="C199" s="305" t="s">
        <v>999</v>
      </c>
      <c r="D199" s="305"/>
      <c r="E199" s="305"/>
      <c r="F199" s="305"/>
      <c r="G199" s="305"/>
      <c r="H199" s="305"/>
      <c r="I199" s="305"/>
      <c r="J199" s="305"/>
      <c r="K199" s="306"/>
    </row>
    <row r="200" s="1" customFormat="1" ht="25.5" customHeight="1">
      <c r="B200" s="304"/>
      <c r="C200" s="378" t="s">
        <v>1000</v>
      </c>
      <c r="D200" s="378"/>
      <c r="E200" s="378"/>
      <c r="F200" s="378" t="s">
        <v>1001</v>
      </c>
      <c r="G200" s="379"/>
      <c r="H200" s="378" t="s">
        <v>1002</v>
      </c>
      <c r="I200" s="378"/>
      <c r="J200" s="378"/>
      <c r="K200" s="306"/>
    </row>
    <row r="201" s="1" customFormat="1" ht="5.25" customHeight="1">
      <c r="B201" s="339"/>
      <c r="C201" s="334"/>
      <c r="D201" s="334"/>
      <c r="E201" s="334"/>
      <c r="F201" s="334"/>
      <c r="G201" s="360"/>
      <c r="H201" s="334"/>
      <c r="I201" s="334"/>
      <c r="J201" s="334"/>
      <c r="K201" s="362"/>
    </row>
    <row r="202" s="1" customFormat="1" ht="15" customHeight="1">
      <c r="B202" s="339"/>
      <c r="C202" s="314" t="s">
        <v>992</v>
      </c>
      <c r="D202" s="314"/>
      <c r="E202" s="314"/>
      <c r="F202" s="337" t="s">
        <v>44</v>
      </c>
      <c r="G202" s="314"/>
      <c r="H202" s="314" t="s">
        <v>1003</v>
      </c>
      <c r="I202" s="314"/>
      <c r="J202" s="314"/>
      <c r="K202" s="362"/>
    </row>
    <row r="203" s="1" customFormat="1" ht="15" customHeight="1">
      <c r="B203" s="339"/>
      <c r="C203" s="314"/>
      <c r="D203" s="314"/>
      <c r="E203" s="314"/>
      <c r="F203" s="337" t="s">
        <v>45</v>
      </c>
      <c r="G203" s="314"/>
      <c r="H203" s="314" t="s">
        <v>1004</v>
      </c>
      <c r="I203" s="314"/>
      <c r="J203" s="314"/>
      <c r="K203" s="362"/>
    </row>
    <row r="204" s="1" customFormat="1" ht="15" customHeight="1">
      <c r="B204" s="339"/>
      <c r="C204" s="314"/>
      <c r="D204" s="314"/>
      <c r="E204" s="314"/>
      <c r="F204" s="337" t="s">
        <v>48</v>
      </c>
      <c r="G204" s="314"/>
      <c r="H204" s="314" t="s">
        <v>1005</v>
      </c>
      <c r="I204" s="314"/>
      <c r="J204" s="314"/>
      <c r="K204" s="362"/>
    </row>
    <row r="205" s="1" customFormat="1" ht="15" customHeight="1">
      <c r="B205" s="339"/>
      <c r="C205" s="314"/>
      <c r="D205" s="314"/>
      <c r="E205" s="314"/>
      <c r="F205" s="337" t="s">
        <v>46</v>
      </c>
      <c r="G205" s="314"/>
      <c r="H205" s="314" t="s">
        <v>1006</v>
      </c>
      <c r="I205" s="314"/>
      <c r="J205" s="314"/>
      <c r="K205" s="362"/>
    </row>
    <row r="206" s="1" customFormat="1" ht="15" customHeight="1">
      <c r="B206" s="339"/>
      <c r="C206" s="314"/>
      <c r="D206" s="314"/>
      <c r="E206" s="314"/>
      <c r="F206" s="337" t="s">
        <v>47</v>
      </c>
      <c r="G206" s="314"/>
      <c r="H206" s="314" t="s">
        <v>1007</v>
      </c>
      <c r="I206" s="314"/>
      <c r="J206" s="314"/>
      <c r="K206" s="362"/>
    </row>
    <row r="207" s="1" customFormat="1" ht="15" customHeight="1">
      <c r="B207" s="339"/>
      <c r="C207" s="314"/>
      <c r="D207" s="314"/>
      <c r="E207" s="314"/>
      <c r="F207" s="337"/>
      <c r="G207" s="314"/>
      <c r="H207" s="314"/>
      <c r="I207" s="314"/>
      <c r="J207" s="314"/>
      <c r="K207" s="362"/>
    </row>
    <row r="208" s="1" customFormat="1" ht="15" customHeight="1">
      <c r="B208" s="339"/>
      <c r="C208" s="314" t="s">
        <v>948</v>
      </c>
      <c r="D208" s="314"/>
      <c r="E208" s="314"/>
      <c r="F208" s="337" t="s">
        <v>80</v>
      </c>
      <c r="G208" s="314"/>
      <c r="H208" s="314" t="s">
        <v>1008</v>
      </c>
      <c r="I208" s="314"/>
      <c r="J208" s="314"/>
      <c r="K208" s="362"/>
    </row>
    <row r="209" s="1" customFormat="1" ht="15" customHeight="1">
      <c r="B209" s="339"/>
      <c r="C209" s="314"/>
      <c r="D209" s="314"/>
      <c r="E209" s="314"/>
      <c r="F209" s="337" t="s">
        <v>843</v>
      </c>
      <c r="G209" s="314"/>
      <c r="H209" s="314" t="s">
        <v>844</v>
      </c>
      <c r="I209" s="314"/>
      <c r="J209" s="314"/>
      <c r="K209" s="362"/>
    </row>
    <row r="210" s="1" customFormat="1" ht="15" customHeight="1">
      <c r="B210" s="339"/>
      <c r="C210" s="314"/>
      <c r="D210" s="314"/>
      <c r="E210" s="314"/>
      <c r="F210" s="337" t="s">
        <v>841</v>
      </c>
      <c r="G210" s="314"/>
      <c r="H210" s="314" t="s">
        <v>1009</v>
      </c>
      <c r="I210" s="314"/>
      <c r="J210" s="314"/>
      <c r="K210" s="362"/>
    </row>
    <row r="211" s="1" customFormat="1" ht="15" customHeight="1">
      <c r="B211" s="380"/>
      <c r="C211" s="314"/>
      <c r="D211" s="314"/>
      <c r="E211" s="314"/>
      <c r="F211" s="337" t="s">
        <v>845</v>
      </c>
      <c r="G211" s="375"/>
      <c r="H211" s="366" t="s">
        <v>846</v>
      </c>
      <c r="I211" s="366"/>
      <c r="J211" s="366"/>
      <c r="K211" s="381"/>
    </row>
    <row r="212" s="1" customFormat="1" ht="15" customHeight="1">
      <c r="B212" s="380"/>
      <c r="C212" s="314"/>
      <c r="D212" s="314"/>
      <c r="E212" s="314"/>
      <c r="F212" s="337" t="s">
        <v>847</v>
      </c>
      <c r="G212" s="375"/>
      <c r="H212" s="366" t="s">
        <v>709</v>
      </c>
      <c r="I212" s="366"/>
      <c r="J212" s="366"/>
      <c r="K212" s="381"/>
    </row>
    <row r="213" s="1" customFormat="1" ht="15" customHeight="1">
      <c r="B213" s="380"/>
      <c r="C213" s="314"/>
      <c r="D213" s="314"/>
      <c r="E213" s="314"/>
      <c r="F213" s="337"/>
      <c r="G213" s="375"/>
      <c r="H213" s="366"/>
      <c r="I213" s="366"/>
      <c r="J213" s="366"/>
      <c r="K213" s="381"/>
    </row>
    <row r="214" s="1" customFormat="1" ht="15" customHeight="1">
      <c r="B214" s="380"/>
      <c r="C214" s="314" t="s">
        <v>972</v>
      </c>
      <c r="D214" s="314"/>
      <c r="E214" s="314"/>
      <c r="F214" s="337">
        <v>1</v>
      </c>
      <c r="G214" s="375"/>
      <c r="H214" s="366" t="s">
        <v>1010</v>
      </c>
      <c r="I214" s="366"/>
      <c r="J214" s="366"/>
      <c r="K214" s="381"/>
    </row>
    <row r="215" s="1" customFormat="1" ht="15" customHeight="1">
      <c r="B215" s="380"/>
      <c r="C215" s="314"/>
      <c r="D215" s="314"/>
      <c r="E215" s="314"/>
      <c r="F215" s="337">
        <v>2</v>
      </c>
      <c r="G215" s="375"/>
      <c r="H215" s="366" t="s">
        <v>1011</v>
      </c>
      <c r="I215" s="366"/>
      <c r="J215" s="366"/>
      <c r="K215" s="381"/>
    </row>
    <row r="216" s="1" customFormat="1" ht="15" customHeight="1">
      <c r="B216" s="380"/>
      <c r="C216" s="314"/>
      <c r="D216" s="314"/>
      <c r="E216" s="314"/>
      <c r="F216" s="337">
        <v>3</v>
      </c>
      <c r="G216" s="375"/>
      <c r="H216" s="366" t="s">
        <v>1012</v>
      </c>
      <c r="I216" s="366"/>
      <c r="J216" s="366"/>
      <c r="K216" s="381"/>
    </row>
    <row r="217" s="1" customFormat="1" ht="15" customHeight="1">
      <c r="B217" s="380"/>
      <c r="C217" s="314"/>
      <c r="D217" s="314"/>
      <c r="E217" s="314"/>
      <c r="F217" s="337">
        <v>4</v>
      </c>
      <c r="G217" s="375"/>
      <c r="H217" s="366" t="s">
        <v>1013</v>
      </c>
      <c r="I217" s="366"/>
      <c r="J217" s="366"/>
      <c r="K217" s="381"/>
    </row>
    <row r="218" s="1" customFormat="1" ht="12.75" customHeight="1">
      <c r="B218" s="382"/>
      <c r="C218" s="383"/>
      <c r="D218" s="383"/>
      <c r="E218" s="383"/>
      <c r="F218" s="383"/>
      <c r="G218" s="383"/>
      <c r="H218" s="383"/>
      <c r="I218" s="383"/>
      <c r="J218" s="383"/>
      <c r="K218" s="38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G9</dc:creator>
  <cp:lastModifiedBy>G9</cp:lastModifiedBy>
  <dcterms:created xsi:type="dcterms:W3CDTF">2025-02-13T05:34:26Z</dcterms:created>
  <dcterms:modified xsi:type="dcterms:W3CDTF">2025-02-13T05:34:31Z</dcterms:modified>
</cp:coreProperties>
</file>