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rolína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<sst xmlns="http://schemas.openxmlformats.org/spreadsheetml/2006/main" count="885" uniqueCount="361">
  <si>
    <t>Firma: -</t>
  </si>
  <si>
    <t>Rekapitulace ceny</t>
  </si>
  <si>
    <t>Stavba: 22-05-030 - Turnov, most M12 přes Libuňku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</si>
  <si>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</si>
  <si>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</si>
  <si>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</si>
  <si>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</si>
  <si>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</si>
  <si>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</si>
  <si>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</si>
  <si>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</si>
  <si>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</si>
  <si>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</si>
  <si>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</si>
  <si>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</si>
  <si>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22-05-030</t>
  </si>
  <si>
    <t>Turnov, most M12 přes Libuňku</t>
  </si>
  <si>
    <t>O</t>
  </si>
  <si>
    <t>Rozpočet:</t>
  </si>
  <si>
    <t>0,00</t>
  </si>
  <si>
    <t>15,00</t>
  </si>
  <si>
    <t>21,00</t>
  </si>
  <si>
    <t>3</t>
  </si>
  <si>
    <t>2</t>
  </si>
  <si>
    <t>SO 201</t>
  </si>
  <si>
    <t>Most přes Libuňku v ul. U Zastávky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</si>
  <si>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</si>
  <si>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</si>
  <si>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</si>
  <si>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</si>
  <si>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</si>
  <si>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</si>
  <si>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</si>
  <si>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</si>
  <si>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</si>
  <si>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</si>
  <si>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</si>
  <si>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</si>
  <si>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</si>
  <si>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</si>
  <si>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</si>
  <si>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</si>
  <si>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</si>
  <si>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</si>
  <si>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</si>
  <si>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</si>
  <si>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014111</t>
  </si>
  <si>
    <t/>
  </si>
  <si>
    <t>POPLATKY ZA SKLÁDKU TYP S-IO (INERTNÍ ODPAD)</t>
  </si>
  <si>
    <t>M3</t>
  </si>
  <si>
    <t>PP</t>
  </si>
  <si>
    <t>odpad na bázi zeminy bez kontaminace</t>
  </si>
  <si>
    <t>VV</t>
  </si>
  <si>
    <t>výkopy pro pravobřežní opěru (plocha*délka) 21.2*10.3=218,360 [A] 
výkopy pro levobřežní opěru (plocha*délka) 21.7*12.7=275,590 [B] 
Celkem: A+B=493,950 [C]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</si>
  <si>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</si>
  <si>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</si>
  <si>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</si>
  <si>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</si>
  <si>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kameny budou na příkaz TDI uloženy na skládku investora</t>
  </si>
  <si>
    <t>odstranění dobetonávky u opěr a křídel pravobřežní strana 1.7*10.5*0.25=4,463 [A] 
odstranění dobetonávky u opěr a křídel levobřežní strana 1.7*10.0*0.25=4,250 [B] 
deska nosné konstrukce stávajícího mostu 0.4*4.18*9.0=15,048 [C] 
trámy nosné konstrukce stávajícího mostu 3*(0.3*0.61*9.0)=4,941 [D] 
pravobřežní opěra stávajícího mostu 0.8*3.3*5.0=13,200 [E] 
levobřežní opěra stávajícího mostu 0.8*3.2*5.0=12,800 [F] 
provobřežní vtokové křídlo 3.5*3.2*0.4=4,480 [G] 
pravobřeží výtokové křídlo 1.8*3.3*0.4=2,376 [H] 
levobřežní vtokové křídlo 2.2*3.0*0.4=2,640 [I] 
levobřežní výtokové křídlo 2.3*3.4*0.4=3,128 [J] 
Celkem: A+B+C+D+E+F+G+H+I+J=67,326 [K]</t>
  </si>
  <si>
    <t>014131</t>
  </si>
  <si>
    <t>POPLATKY ZA SKLÁDKU TYP S-NO (NEBEZPEČNÝ ODPAD)</t>
  </si>
  <si>
    <t>odstranění obrusné vrstvy na mostě a předpolí 28.0*0.05*4.3=6,020 [A] 
odstranění podkladní vrstvy na mostě a předpolí 28.0*0.05*4.3=6,020 [B] 
Celkem: A+B=12,040 [C]</t>
  </si>
  <si>
    <t>02720</t>
  </si>
  <si>
    <t>POMOC PRÁCE ZŘÍZ NEBO ZAJIŠŤ REGULACI A OCHRANU DOPRAVY</t>
  </si>
  <si>
    <t>KPL</t>
  </si>
  <si>
    <t>Položka zahrnuje dopravně inženýrská opatření v průběhu celé stavby, zahrnuje pronájem dopravního 
značení - tzn. osazení, přesuny a odvoz provizorního dopravního značení.</t>
  </si>
  <si>
    <t>zahrnuje veškeré náklady spojené s objednatelem požadovanými zařízeními</t>
  </si>
  <si>
    <t>02730</t>
  </si>
  <si>
    <t>POMOC PRÁCE ZŘÍZ NEBO ZAJIŠŤ OCHRANU INŽENÝRSKÝCH SÍTÍ</t>
  </si>
  <si>
    <t>vyvěšení kanalizace během stavby na provizorní nosník</t>
  </si>
  <si>
    <t>02742</t>
  </si>
  <si>
    <t>PROVIZORNÍ LÁVKY</t>
  </si>
  <si>
    <t>M2</t>
  </si>
  <si>
    <t>7</t>
  </si>
  <si>
    <t>02811</t>
  </si>
  <si>
    <t>PRŮZKUMNÉ PRÁCE GEOTECHNICKÉ NA POVRCHU</t>
  </si>
  <si>
    <t>Posouzení základové spáry</t>
  </si>
  <si>
    <t>zahrnuje veškeré náklady spojené s objednatelem požadovanými pracemi</t>
  </si>
  <si>
    <t>8</t>
  </si>
  <si>
    <t>02910</t>
  </si>
  <si>
    <t>OSTATNÍ POŽADAVKY - ZEMĚMĚŘIČSKÁ MĚŘENÍ</t>
  </si>
  <si>
    <t>Geodetická činnost v průběhu provádění stavebních prací (geodet zhotovitele stavby) včetně vytyčení stavby.   
Součástí je vybudování potřebné vytyčovací sítě.</t>
  </si>
  <si>
    <t>zahrnuje veškeré náklady spojené s objednatelem požadovanými pracemi,  
- pro stanovení orientační investorské ceny určete jednotkovou cenu jako 1% odhadované ceny stavby</t>
  </si>
  <si>
    <t>029113</t>
  </si>
  <si>
    <t>OSTATNÍ POŽADAVKY - GEODETICKÉ ZAMĚŘENÍ - CELKY</t>
  </si>
  <si>
    <t>KUS</t>
  </si>
  <si>
    <t>po úplném dokončení stavby jako podklad pro DSPS a geometrický plán</t>
  </si>
  <si>
    <t>029412</t>
  </si>
  <si>
    <t>OSTATNÍ POŽADAVKY - VYPRACOVÁNÍ MOSTNÍHO LISTU</t>
  </si>
  <si>
    <t>ML dle ČSN 73 6220</t>
  </si>
  <si>
    <t>11</t>
  </si>
  <si>
    <t>02943</t>
  </si>
  <si>
    <t>OSTATNÍ POŽADAVKY - VYPRACOVÁNÍ RDS</t>
  </si>
  <si>
    <t>12</t>
  </si>
  <si>
    <t>02944</t>
  </si>
  <si>
    <t>OSTAT POŽADAVKY - DOKUMENTACE SKUTEČ PROVEDENÍ V DIGIT FORMĚ</t>
  </si>
  <si>
    <t>DSPS včetně zapracování změn během výstavby</t>
  </si>
  <si>
    <t>13</t>
  </si>
  <si>
    <t>02945</t>
  </si>
  <si>
    <t>OSTAT POŽADAVKY - GEOMETRICKÝ PLÁN</t>
  </si>
  <si>
    <t>HM</t>
  </si>
  <si>
    <t>Zajištění geometrických plánů skutečného provedení objektů a inženýrských sítí  a geometrických plánů věcných břemen v požadovaném formátu s hranicemi pozemků jako podklad pro vklad do katastrální mapy pro evidenci změn na katastrálním úřadu. Tato dokumentace bude potvrzena příslušným katastrálním úřadem a předána v 6 ti vyhotovení v termínu dle potřeb investora.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</si>
  <si>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</si>
  <si>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14</t>
  </si>
  <si>
    <t>02950</t>
  </si>
  <si>
    <t>OSTATNÍ POŽADAVKY - POSUDKY, KONTROLY, REVIZNÍ ZPRÁVY</t>
  </si>
  <si>
    <t>havarijní a povodňový plán, včetně schválení příslušnými orgány státní správy</t>
  </si>
  <si>
    <t>15</t>
  </si>
  <si>
    <t>02953</t>
  </si>
  <si>
    <t>OSTATNÍ POŽADAVKY - HLAVNÍ MOSTNÍ PROHLÍDKA</t>
  </si>
  <si>
    <t>HMP dle ČSN 73 6221</t>
  </si>
  <si>
    <t>položka zahrnuje : 
- úkony dle ČSN 73 6221 
- provedení hlavní mostní prohlídky oprávněnou fyzickou nebo právnickou osobou 
- vyhotovení záznamu (protokolu), který jednoznačně definuje stav mostu</t>
  </si>
  <si>
    <t>16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</si>
  <si>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</si>
  <si>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</si>
  <si>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</si>
  <si>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</si>
  <si>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17</t>
  </si>
  <si>
    <t>111204</t>
  </si>
  <si>
    <t>ODSTRANĚNÍ KŘOVIN S ODVOZEM DO 5KM</t>
  </si>
  <si>
    <t>na levobřežní vtokové straně 2.5*1.0=2,500 [A] 
na levobřežní výtokové straně 2.0*1.0=2,000 [B] 
na pravobřežní vtokové straně 3.5*1.0=3,500 [C] 
na pravobřežní výtokové straně 2.0*1.0=2,000 [D] 
Celkem: A+B+C+D=10,000 [E]</t>
  </si>
  <si>
    <t>odstranění křovin a stromů do průměru 100 mm 
doprava dřevin na předepsanou vzdálenost 
spálení na hromadách nebo štěpkování</t>
  </si>
  <si>
    <t>18</t>
  </si>
  <si>
    <t>113728</t>
  </si>
  <si>
    <t>FRÉZOVÁNÍ ZPEVNĚNÝCH PLOCH ASFALTOVÝCH, ODVOZ DO 20KM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</si>
  <si>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</si>
  <si>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19</t>
  </si>
  <si>
    <t>11528</t>
  </si>
  <si>
    <t>PŘEV VOD NA POVRCHU POTR DN DO 1600MM NEBO ŽLAB R.O. DO 5,0M</t>
  </si>
  <si>
    <t>M</t>
  </si>
  <si>
    <t>provizorní převedení vody 15.0m=15,000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</si>
  <si>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</si>
  <si>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20</t>
  </si>
  <si>
    <t>12573</t>
  </si>
  <si>
    <t>VYKOPÁVKY ZE ZEMNÍKŮ A SKLÁDEK TŘ. I</t>
  </si>
  <si>
    <t>z pol. 17411 115.353=115,353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</si>
  <si>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</si>
  <si>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21</t>
  </si>
  <si>
    <t>131738</t>
  </si>
  <si>
    <t>HLOUBENÍ JAM ZAPAŽ I NEPAŽ TŘ. I, ODVOZ DO 20KM</t>
  </si>
  <si>
    <t>vč.odvozu na skládku a uložení na skládku určenou zhotovitelem. Poplatek za 
skládku je uveden v položce č. 014101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</si>
  <si>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</si>
  <si>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22</t>
  </si>
  <si>
    <t>17120</t>
  </si>
  <si>
    <t>ULOŽENÍ SYPANINY DO NÁSYPŮ A NA SKLÁDKY BEZ ZHUTNĚNÍ</t>
  </si>
  <si>
    <t>na mezideponii, zpětné použití 50%  
z pol. 131738 345.765=345,765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</si>
  <si>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</si>
  <si>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23</t>
  </si>
  <si>
    <t>17411</t>
  </si>
  <si>
    <t>ZÁSYP JAM A RÝH ZEMINOU SE ZHUTNĚNÍM</t>
  </si>
  <si>
    <t>místní zemina z výkopu</t>
  </si>
  <si>
    <t>předpoklad použití 50% potřebné zeminy  
zásyp výkopu za levobřežní opěry (plocha*délka) 16.0*12.7*0.5=101,600 [A] 
zásyp výkopu před levobřežní opěrou (plocha*délka) 1.3*12.7*0.5=8,255 [B] 
zásyp výkopu za pravobřežní opěrou (plocha*délka) 14.7*10.3*0.5=75,705 [C] 
zásyp výkopu před pravobřežní opěrou (plocha*délka) 1.3*10.30*0.5=6,695 [D] 
Celkem: A+B+C+D=192,255 [E]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</si>
  <si>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</si>
  <si>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24</t>
  </si>
  <si>
    <t>17481</t>
  </si>
  <si>
    <t>ZÁSYP JAM A RÝH Z NAKUPOVANÝCH MATERIÁLŮ</t>
  </si>
  <si>
    <t>Hutnění po vrstvách a 100% PS. Id=0.9</t>
  </si>
  <si>
    <t>předpoklad 50% potřebné zeminy  
zásyp výkopu za levobřežní opěry (plocha*délka) 16.0*12.7*0.5=101,600 [A] 
zásyp výkopu před levobřežní opěrou (plocha*délka) 1.3*12.7*0.5=8,255 [B] 
zásyp výkopu za pravobřežní opěrou (plocha*délka) 14.7*10.3*0.5=75,705 [C] 
zásyp výkopu před pravobřežní opěrou (plocha*délka) 1.3*10.30*0.5=6,695 [D] 
Celkem: A+B+C+D=192,255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</si>
  <si>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</si>
  <si>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25</t>
  </si>
  <si>
    <t>17720</t>
  </si>
  <si>
    <t>ZEMNÍ HRÁZKY ZE ZEMIN BEZ ZHUT</t>
  </si>
  <si>
    <t>převedení vody pod mostem (1.0*1.0*6.0)*2=12,000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</si>
  <si>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výplň jam a prohlubní v podloží 
- úprava, očištění, ochrana a zhutnění podloží 
- svahování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</si>
  <si>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26</t>
  </si>
  <si>
    <t>18242</t>
  </si>
  <si>
    <t>ZALOŽENÍ TRÁVNÍKU HYDROOSEVEM NA ORNICI</t>
  </si>
  <si>
    <t>založení trávníku na levobřežní výtokové straně 13.00=13,000 [A] 
založení trávníku na pravobřežní vtokové straně 20.00=20,000 [B] 
založení trávníku na pravobřežní výtokové straně 1.50=1,500 [C] 
Celkem: A+B+C=34,500 [D]</t>
  </si>
  <si>
    <t>Zahrnuje dodání předepsané travní směsi, hydroosev na ornici, zalévání, první pokosení, to vše bez ohledu na sklon terénu</t>
  </si>
  <si>
    <t>Základy</t>
  </si>
  <si>
    <t>27</t>
  </si>
  <si>
    <t>27152</t>
  </si>
  <si>
    <t>POLŠTÁŘE POD ZÁKLADY Z KAMENIVA DRCENÉHO</t>
  </si>
  <si>
    <t>bude realizováno pouze v případě horší zeminy než S3</t>
  </si>
  <si>
    <t>roznášecí štěrkový polštář pod levobřežní opěrou a křídly 3.0* 0.3*11.3=10,170 [A] 
roznášecí štěrkový polštář pod pravobřežní opěrou a křídly 3.0*0.3*10.5=9,450 [B] 
Celkem: A+B=19,620 [C]</t>
  </si>
  <si>
    <t>položka zahrnuje dodávku předepsaného kameniva, mimostaveništní a vnitrostaveništní dopravu a jeho uložení 
není-li v zadávací dokumentaci uvedeno jinak, jedná se o nakupovaný materiál</t>
  </si>
  <si>
    <t>28</t>
  </si>
  <si>
    <t>272325</t>
  </si>
  <si>
    <t>ZÁKLADY ZE ŽELEZOBETONU DO C30/37</t>
  </si>
  <si>
    <t>C 30/37 - XA1,XC2,XD2,XF3 (CZ, F.1)-Cl 0.4-Dmax 22-S3</t>
  </si>
  <si>
    <t>základ pod levobřežní opěrou a křídly 0.6*1.6*11.3=10,848 [A] 
základ pod pravobřežní opěrou a křídly 0.6*1.6*10.5=10,080 [B] 
Celkem: A+B=20,928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</si>
  <si>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</si>
  <si>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29</t>
  </si>
  <si>
    <t>272365</t>
  </si>
  <si>
    <t>VÝZTUŽ ZÁKLADŮ Z OCELI 10505, B500B</t>
  </si>
  <si>
    <t>T</t>
  </si>
  <si>
    <t>odhad stupně vyztužení 2.5% 
základ pod levobřežní opěrou a křídly 0.6*1.6*11.3*7.85*0.025=2,129 [A] 
základ pod pravobřežní opěrou a křídly 0.6*1.6*10.5*7.85*0.025=1,978 [B] 
Celkem: A+B=4,107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</si>
  <si>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</si>
  <si>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</si>
  <si>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30</t>
  </si>
  <si>
    <t>31717</t>
  </si>
  <si>
    <t>KOVOVÉ KONSTRUKCE PRO KOTVENÍ ŘÍMSY</t>
  </si>
  <si>
    <t>KG</t>
  </si>
  <si>
    <t>kotvy říms 5.0*23.0=115,000 [A]</t>
  </si>
  <si>
    <t>Položka zahrnuje dodávku (výrobu) kotevního prvku předepsaného tvaru a jeho osazení do předepsané polohy včetně nezbytných prací (vrty, zálivky apod.)</t>
  </si>
  <si>
    <t>31</t>
  </si>
  <si>
    <t>317325</t>
  </si>
  <si>
    <t>ŘÍMSY ZE ŽELEZOBETONU DO C30/37</t>
  </si>
  <si>
    <t>C 30/37 - XC3,XD2,XF4 (CZ, F.1)-Cl 0.2-Dmax 22-S3</t>
  </si>
  <si>
    <t>vtoková římsa (0.8*11.9*0.25)+(0.25*0.3*11.9)=3,273 [A] 
výtoková římsa (0.8*10.8*0.25)+(0.25*0.3*10.8)=2,970 [B] 
Celkem: A+B=6,243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</si>
  <si>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</si>
  <si>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32</t>
  </si>
  <si>
    <t>317365</t>
  </si>
  <si>
    <t>VÝZTUŽ ŘÍMS Z OCELI 10505, B500B</t>
  </si>
  <si>
    <t>vtoková římsa ((0.8*11.9*0.25)+(0.25*0.3*11.9))*7.85*0.03=0,771 [A] 
výtoková římsa ((0.8*10.8*0.25)+(0.25*0.3*10.8))*7.85*0.03=0,699 [B] 
Celkem: A+B=1,470 [C]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</si>
  <si>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</si>
  <si>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</t>
  </si>
  <si>
    <t>32727</t>
  </si>
  <si>
    <t>ZDI OPĚR, ZÁRUB, NÁBŘEŽ Z CIHEL A TVÁRNIC NEPÁLENÝCH</t>
  </si>
  <si>
    <t>zídka za levobřežním vtokovým křídlem 0.2*4.5*1.0=0,900 [A]</t>
  </si>
  <si>
    <t>Položka zahrnuje veškerý materiál, výrobky a polotovary, včetně mimostaveništní a vnitrostaveništní dopravy (rovněž přesuny), včetně naložení a složení, případně s uložením.</t>
  </si>
  <si>
    <t>34</t>
  </si>
  <si>
    <t>3272B7</t>
  </si>
  <si>
    <t>ZDI OPĚR, ZÁRUB, NÁBŘEŽ Z GABIONŮ SYPANÝCH, DRÁT O4,0MM, POVRCHOVÁ ÚPRAVA Zn + Al</t>
  </si>
  <si>
    <t>gabionová opěrná zeď 1.0*1.0*4.35=4,350 [A]</t>
  </si>
  <si>
    <t>- položka zahrnuje dodávku a osazení drátěných košů s výplní lomovým kamenem. 
- gabionové matrace se vykazují v pol.č.2722**.</t>
  </si>
  <si>
    <t>35</t>
  </si>
  <si>
    <t>333215</t>
  </si>
  <si>
    <t>PŘEZDĚNÍ OPĚR A KŘÍDEL Z KAMENNÉHO ZDIVA</t>
  </si>
  <si>
    <t>přezdění křídla na levobřežní výtokové straně 1.0*0.4*0.5=0,200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</si>
  <si>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</si>
  <si>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36</t>
  </si>
  <si>
    <t>333325</t>
  </si>
  <si>
    <t>MOSTNÍ OPĚRY A KŘÍDLA ZE ŽELEZOVÉHO BETONU DO C30/37</t>
  </si>
  <si>
    <t>levobřežní opěra 5.52*0.6*3.6=11,923 [A] 
pravobřežní opěra 5.52*0.6*3.5=11,592 [B] 
vtokové křídlo u levobřežní opěry (plocha*šířka) 7.8*0.6=4,680 [C] 
výtokové křídlo u levobřežní opěry (plocha*šířka) 7.0*0.6=4,200 [D] 
vtokové křídlo u pravobřežní opěry (plocha*šířka) 9.5*0.6=5,700 [E] 
výtokové křídlo u pravobřežní opěry(plocha*šířka) 6.0*0.6=3,600 [F] 
Celkem: A+B+C+D+E+F=41,695 [G]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</si>
  <si>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</si>
  <si>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37</t>
  </si>
  <si>
    <t>333365</t>
  </si>
  <si>
    <t>VÝZTUŽ MOSTNÍCH OPĚR A KŘÍDEL Z OCELI 10505, B500B</t>
  </si>
  <si>
    <t>odhad stupně vyztužení 2.5%: 
levobřežní opěra 5.52*0.6*3.6*7.85*0.025=2,340 [A] 
pravobřežní opěra 5.52*0.6*3.5*7.85*0.025=2,275 [B] 
vtokové křídlo u levobřežní opěry (plocha*šířka) 7.8*0.6*7.85*0.025=0,918 [C] 
výtokové křídlo u levobřežní opěry (plocha*šířka) 7.0*0.6*7.85*0.025=0,824 [D] 
vtokové křídlo u pravobřežní opěry (plocha*šířka) 9.5*0.6*7.85*0.025=1,119 [E] 
výtokové křídlo u pravobřežní opěry(plocha*šířka) 6.0*0.6*7.85*0.025=0,707 [F] 
Celkem: A+B+C+D+E+F=8,183 [G]</t>
  </si>
  <si>
    <t>Vodorovné konstrukce</t>
  </si>
  <si>
    <t>38</t>
  </si>
  <si>
    <t>421325</t>
  </si>
  <si>
    <t>MOSTNÍ NOSNÉ DESKOVÉ KONSTRUKCE ZE ŽELEZOBETONU C30/37</t>
  </si>
  <si>
    <t>C 30/37 - XC2,XD2,XF2 (CZ, F.1)-Cl 0.4-Dmax 22-S3</t>
  </si>
  <si>
    <t>deska nosné konstrukce 5.1*0.5*9.5=24,225 [A]</t>
  </si>
  <si>
    <t>39</t>
  </si>
  <si>
    <t>421365</t>
  </si>
  <si>
    <t>VÝZTUŽ MOSTNÍ DESKOVÉ KONSTRUKCE Z OCELI 10505, B500B</t>
  </si>
  <si>
    <t>odhad stupně vyztužení 3%: 
deska nosné konstrukce 5.1*0.5*9.5*7.85*0.03=5,705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</si>
  <si>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</si>
  <si>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40</t>
  </si>
  <si>
    <t>42838</t>
  </si>
  <si>
    <t>KLOUB ZE ŽELEZOBETONU VČET VÝZTUŽE</t>
  </si>
  <si>
    <t>vrubový kloub na levobřežní opěře 5.5=5,500 [A] 
vrubový kloub na pravobřežní opěře 5.5=5,500 [B] 
Celkem: A+B=11,000 [C]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</si>
  <si>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</si>
  <si>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41</t>
  </si>
  <si>
    <t>451313</t>
  </si>
  <si>
    <t>PODKLADNÍ A VÝPLŇOVÉ VRSTVY Z PROSTÉHO BETONU C16/20</t>
  </si>
  <si>
    <t>C 16/20  - XC0 (CZ, F.1)-Cl 1.0-Dmax 22-S3</t>
  </si>
  <si>
    <t>podkladní beton pod levobřežní opěrou a křídly 0.15*2.0*11.3=3,390 [A] 
podkladní beton pod pravobřežní opěrou a křídel 0.15*2.0*10.5=3,150 [B] 
Celkem: A+B=6,540 [C]</t>
  </si>
  <si>
    <t>42</t>
  </si>
  <si>
    <t>46321</t>
  </si>
  <si>
    <t>ROVNANINA Z LOMOVÉHO KAMENE</t>
  </si>
  <si>
    <t>opevnění dna podél opěr (2.0*14.0*0.5)+(2.0*0.5*10.0)=24,000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</si>
  <si>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</si>
  <si>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Komunikace</t>
  </si>
  <si>
    <t>43</t>
  </si>
  <si>
    <t>56330a</t>
  </si>
  <si>
    <t>VOZOVKOVÉ VRSTVY ZE ŠTĚRKODRTI</t>
  </si>
  <si>
    <t>štěrkodrť ŠDa 0/32</t>
  </si>
  <si>
    <t>vozovková vrstva na levobřežním předpolí 0.15*6.0*4.7=4,230 [A] 
vozovková vrstva na pravobřežním předpolí 0.15*5.6*4.0=3,360 [B] 
Celkem: A+B=7,590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</si>
  <si>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</si>
  <si>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44</t>
  </si>
  <si>
    <t>56330b</t>
  </si>
  <si>
    <t>stěrkodrť ŠDa 32/63</t>
  </si>
  <si>
    <t>vozovková vrstva na levobřežním předpolí 6.4*0.15*4.7=4,512 [A] 
vozovková vrstva na pravobřežním předpolí 0.15*6.1*4.0=3,660 [B] 
Celkem: A+B=8,172 [C]</t>
  </si>
  <si>
    <t>45</t>
  </si>
  <si>
    <t>572123</t>
  </si>
  <si>
    <t>INFILTRAČNÍ POSTŘIK Z EMULZE DO 1,0KG/M2</t>
  </si>
  <si>
    <t>pod podkladní vrstvou na předpolí (plocha odměřena z výkresu) 27.30+63.70=91,000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</si>
  <si>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</si>
  <si>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46</t>
  </si>
  <si>
    <t>572211</t>
  </si>
  <si>
    <t>SPOJOVACÍ POSTŘIK Z ASFALTU DO 0,5KG/M2</t>
  </si>
  <si>
    <t>pod obrusnou vrstvou na mostě i předpolí (plocha odměřena z výkresu) 26.70+63.70=90,400 [A]</t>
  </si>
  <si>
    <t>47</t>
  </si>
  <si>
    <t>574A04</t>
  </si>
  <si>
    <t>ASFALTOVÝ BETON PRO OBRUSNÉ VRSTVY ACO 11+, 11S</t>
  </si>
  <si>
    <t>obrusná vrstva na mostě 0.04*4.0*9.5=1,520 [A] 
obrusná vrstva na předpolí (0.04*6.6*3.9)+(0.04*11.9*5.6)=3,695 [B] 
ochrana izolace na mostě 0.05*4.0*9.5=1,900 [C] 
Celkem: A+B+C=7,115 [D]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</si>
  <si>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</si>
  <si>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48</t>
  </si>
  <si>
    <t>574C06</t>
  </si>
  <si>
    <t>ASFALTOVÝ BETON PRO LOŽNÍ VRSTVY ACL 16+, 16S</t>
  </si>
  <si>
    <t>podkladní vrstva na předpolí (0.04*6.3*3.9)+(0.04*11.6*5.6)=3,581 [A]</t>
  </si>
  <si>
    <t>Přidružená stavební výroba</t>
  </si>
  <si>
    <t>49</t>
  </si>
  <si>
    <t>711442</t>
  </si>
  <si>
    <t>IZOLACE MOSTOVEK CELOPLOŠNÁ ASFALTOVÝMI PÁSY S PEČETÍCÍ VRSTVOU</t>
  </si>
  <si>
    <t>izolace na mostě +15% na přesahy (14.6*5.6)*1.15=94,024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</si>
  <si>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</si>
  <si>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50</t>
  </si>
  <si>
    <t>711509</t>
  </si>
  <si>
    <t>OCHRANA IZOLACE NA POVRCHU TEXTILIÍ</t>
  </si>
  <si>
    <t>na svislém rubu opěr (2.5*5.5)+(5.5*2.3)=26,400 [A]</t>
  </si>
  <si>
    <t>položka zahrnuje: 
- dodání  předepsaného ochranného materiálu 
- zřízení ochrany izolace</t>
  </si>
  <si>
    <t>Potrubí</t>
  </si>
  <si>
    <t>51</t>
  </si>
  <si>
    <t>87533</t>
  </si>
  <si>
    <t>POTRUBÍ DREN Z TRUB PLAST DN DO 150MM</t>
  </si>
  <si>
    <t>drenáž za levobřežní opěrou 11.5=11,500 [A] 
drenáž za pravobřežní opěrou 11.0=11,000 [B] 
Celkem: A+B=22,500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</si>
  <si>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</si>
  <si>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52</t>
  </si>
  <si>
    <t>87633</t>
  </si>
  <si>
    <t>CHRÁNIČKY Z TRUB PLASTOVÝCH DN DO 150MM</t>
  </si>
  <si>
    <t>rezervní chránička ve vtokové římse 11.9=11,900 [A] 
rezervní chránička ve výtokové římse 10.79=10,790 [B] 
Celkem: A+B=22,690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</si>
  <si>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</si>
  <si>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Ostatní konstrukce a práce</t>
  </si>
  <si>
    <t>53</t>
  </si>
  <si>
    <t>9112B2</t>
  </si>
  <si>
    <t>ZÁBRADLÍ MOSTNÍ SE SVISLOU VÝPLNÍ - MONTÁŽ S PŘESUNEM (BEZ DODÁVKY)</t>
  </si>
  <si>
    <t>zpětná montáž stávajícího zábradlí 10.12+11.4=21,520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</si>
  <si>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</si>
  <si>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54</t>
  </si>
  <si>
    <t>9112B3</t>
  </si>
  <si>
    <t>ZÁBRADLÍ MOSTNÍ SE SVISLOU VÝPLNÍ - DEMONTÁŽ S PŘESUNEM</t>
  </si>
  <si>
    <t>demontáž stávajícího zábradlí 10.12+11.4=21,520 [A]</t>
  </si>
  <si>
    <t>položka zahrnuje: 
- demontáž a odstranění zařízení 
- jeho odvoz na předepsané místo</t>
  </si>
  <si>
    <t>55</t>
  </si>
  <si>
    <t>914A21</t>
  </si>
  <si>
    <t>EV ČÍSLO MOSTU OCEL S FÓLIÍ TŘ.1 DODÁVKA A MONTÁŽ</t>
  </si>
  <si>
    <t>umístění značky podléhá schválení investorem</t>
  </si>
  <si>
    <t>na jedné straně mostu 1=1,000 [A]</t>
  </si>
  <si>
    <t>položka zahrnuje: 
- dodávku a montáž značek v požadovaném provedení</t>
  </si>
  <si>
    <t>56</t>
  </si>
  <si>
    <t>917224</t>
  </si>
  <si>
    <t>SILNIČNÍ A CHODNÍKOVÉ OBRUBY Z BETONOVÝCH OBRUBNÍKŮ ŠÍŘ 150MM</t>
  </si>
  <si>
    <t>obruby u říms 4*2.0=8,000 [A]</t>
  </si>
  <si>
    <t>Položka zahrnuje: 
dodání a pokládku betonových obrubníků o rozměrech předepsaných zadávací dokumentací 
betonové lože i boční betonovou opěrku.</t>
  </si>
  <si>
    <t>57</t>
  </si>
  <si>
    <t>919113</t>
  </si>
  <si>
    <t>ŘEZÁNÍ ASFALTOVÉHO KRYTU VOZOVEK TL DO 150MM</t>
  </si>
  <si>
    <t>v místě napojení vozovek 3.9+4.1=8,000 [A] 
v místě napojení vozovek na mostě a na předpolí 4.3+4.3=8,600 [B] 
Celkem: A+B=16,600 [C]</t>
  </si>
  <si>
    <t>položka zahrnuje řezání vozovkové vrstvy v předepsané tloušťce, včetně spotřeby vody</t>
  </si>
  <si>
    <t>58</t>
  </si>
  <si>
    <t>93650</t>
  </si>
  <si>
    <t>DROBNÉ DOPLŇK KONSTR KOVOVÉ</t>
  </si>
  <si>
    <t>konzoly pro uložení chráničky na vtoku (3.85*0.5)*9=17,325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</si>
  <si>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</si>
  <si>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59</t>
  </si>
  <si>
    <t>936541</t>
  </si>
  <si>
    <t>MOSTNÍ ODVODŇOVACÍ TRUBKA (POVRCHŮ IZOLACE) Z NEREZ OCELI</t>
  </si>
  <si>
    <t>odvodnění povrchu izolace 3=3,000 [A]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</si>
  <si>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</si>
  <si>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60</t>
  </si>
  <si>
    <t>966168</t>
  </si>
  <si>
    <t>BOURÁNÍ KONSTRUKCÍ ZE ŽELEZOBETONU S ODVOZEM DO 20KM</t>
  </si>
  <si>
    <t>vč. odvozu na skládku a uložení na skládku určenou zhotovitelem. Poplatky za skládku jsou uvedeny v pol. č. 014121</t>
  </si>
  <si>
    <t>deska nosné konstrukce stávajícího mostu 0.4*4.18*9.0=15,048 [A] 
trámy nosné konstrukce stávajícího mostu 3*(0.3*0.61*9.0)=4,941 [B] 
pravobřežní opěra stávajícího mostu 0.8*3.4*4.3=11,696 [C] 
levobřežní opěra stávajícího mostu 0.8*3.3*3.4=8,976 [D] 
provobřežní vtokové křídlo 3.5*3.2*0.4=4,480 [E] 
pravobřeží výtokové křídlo 1.8*3.3*0.4=2,376 [F] 
levobřežní vtokové křídlo 2.2*3.0*0.4=2,640 [G] 
levobřežní výtokové křídlo 2.3*3.4*0.4=3,128 [H] 
dobetonávka u opěr a křídel  
pravobřežní strana 1.7*10.5*0.25=4,463 [I] 
levobřežní strana 1.7*10.0*0.25=4,250 [J] 
Celkem: A+B+C+D+E+F+G+H+I+J=61,998 [K]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</si>
  <si>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</si>
  <si>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61</t>
  </si>
  <si>
    <t>966188</t>
  </si>
  <si>
    <t>DEMONTÁŽ KONSTRUKCÍ KOVOVÝCH S ODVOZEM DO 20KM</t>
  </si>
  <si>
    <t>demontáž stávajících konzol pro cháničku (0.00377*0.5)*8=0,015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</si>
  <si>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</si>
  <si>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62</t>
  </si>
  <si>
    <t>97817</t>
  </si>
  <si>
    <t>ODSTRANĚNÍ MOSTNÍ IZOLACE</t>
  </si>
  <si>
    <t>odstranění původní mostní izolace (plocha odměřena z výkresu) 65=65,000 [A]</t>
  </si>
  <si>
    <t>Položka zahrnuje: 
- položka zahrnuje veškeré práce plynoucí z technologického předpisu a z platných předpisů 
- veškerou manipulaci s vybouranou sutí a hmotami včetně uložení na skládku. 
Položka nezahrnuje: 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</si>
</sst>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0+O8+O73+O114+O127+O160+O181+O206+O215+O224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0+I8+I73+I114+I127+I160+I181+I206+I215+I224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</f>
      </c>
      <c>
        <f>0+O9+O13+O17+O21+O25+O29+O33+O37+O41+O45+O49+O53+O57+O61+O65+O69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493.95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38.25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67.326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58</v>
      </c>
    </row>
    <row r="15" spans="1:5" ht="140.25">
      <c r="A15" s="37" t="s">
        <v>52</v>
      </c>
      <c r="E15" s="38" t="s">
        <v>59</v>
      </c>
    </row>
    <row r="16" spans="1:5" ht="25.5">
      <c r="A16" t="s">
        <v>54</v>
      </c>
      <c r="E16" s="36" t="s">
        <v>55</v>
      </c>
    </row>
    <row r="17" spans="1:16" ht="12.75">
      <c r="A17" s="25" t="s">
        <v>45</v>
      </c>
      <c s="29" t="s">
        <v>22</v>
      </c>
      <c s="29" t="s">
        <v>60</v>
      </c>
      <c s="25" t="s">
        <v>47</v>
      </c>
      <c s="30" t="s">
        <v>61</v>
      </c>
      <c s="31" t="s">
        <v>49</v>
      </c>
      <c s="32">
        <v>12.04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52</v>
      </c>
      <c r="E19" s="38" t="s">
        <v>62</v>
      </c>
    </row>
    <row r="20" spans="1:5" ht="25.5">
      <c r="A20" t="s">
        <v>54</v>
      </c>
      <c r="E20" s="36" t="s">
        <v>55</v>
      </c>
    </row>
    <row r="21" spans="1:16" ht="12.75">
      <c r="A21" s="25" t="s">
        <v>45</v>
      </c>
      <c s="29" t="s">
        <v>33</v>
      </c>
      <c s="29" t="s">
        <v>63</v>
      </c>
      <c s="25" t="s">
        <v>47</v>
      </c>
      <c s="30" t="s">
        <v>64</v>
      </c>
      <c s="31" t="s">
        <v>65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38.25">
      <c r="A22" s="35" t="s">
        <v>50</v>
      </c>
      <c r="E22" s="36" t="s">
        <v>66</v>
      </c>
    </row>
    <row r="23" spans="1:5" ht="12.75">
      <c r="A23" s="37" t="s">
        <v>52</v>
      </c>
      <c r="E23" s="38" t="s">
        <v>47</v>
      </c>
    </row>
    <row r="24" spans="1:5" ht="12.75">
      <c r="A24" t="s">
        <v>54</v>
      </c>
      <c r="E24" s="36" t="s">
        <v>67</v>
      </c>
    </row>
    <row r="25" spans="1:16" ht="12.75">
      <c r="A25" s="25" t="s">
        <v>45</v>
      </c>
      <c s="29" t="s">
        <v>35</v>
      </c>
      <c s="29" t="s">
        <v>68</v>
      </c>
      <c s="25" t="s">
        <v>47</v>
      </c>
      <c s="30" t="s">
        <v>69</v>
      </c>
      <c s="31" t="s">
        <v>65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70</v>
      </c>
    </row>
    <row r="27" spans="1:5" ht="12.75">
      <c r="A27" s="37" t="s">
        <v>52</v>
      </c>
      <c r="E27" s="38" t="s">
        <v>47</v>
      </c>
    </row>
    <row r="28" spans="1:5" ht="12.75">
      <c r="A28" t="s">
        <v>54</v>
      </c>
      <c r="E28" s="36" t="s">
        <v>67</v>
      </c>
    </row>
    <row r="29" spans="1:16" ht="12.75">
      <c r="A29" s="25" t="s">
        <v>45</v>
      </c>
      <c s="29" t="s">
        <v>37</v>
      </c>
      <c s="29" t="s">
        <v>71</v>
      </c>
      <c s="25" t="s">
        <v>47</v>
      </c>
      <c s="30" t="s">
        <v>72</v>
      </c>
      <c s="31" t="s">
        <v>73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52</v>
      </c>
      <c r="E31" s="38" t="s">
        <v>47</v>
      </c>
    </row>
    <row r="32" spans="1:5" ht="12.75">
      <c r="A32" t="s">
        <v>54</v>
      </c>
      <c r="E32" s="36" t="s">
        <v>67</v>
      </c>
    </row>
    <row r="33" spans="1:16" ht="12.75">
      <c r="A33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65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77</v>
      </c>
    </row>
    <row r="35" spans="1:5" ht="12.75">
      <c r="A35" s="37" t="s">
        <v>52</v>
      </c>
      <c r="E35" s="38" t="s">
        <v>47</v>
      </c>
    </row>
    <row r="36" spans="1:5" ht="12.75">
      <c r="A36" t="s">
        <v>54</v>
      </c>
      <c r="E36" s="36" t="s">
        <v>78</v>
      </c>
    </row>
    <row r="37" spans="1:16" ht="12.75">
      <c r="A37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65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82</v>
      </c>
    </row>
    <row r="39" spans="1:5" ht="12.75">
      <c r="A39" s="37" t="s">
        <v>52</v>
      </c>
      <c r="E39" s="38" t="s">
        <v>47</v>
      </c>
    </row>
    <row r="40" spans="1:5" ht="38.25">
      <c r="A40" t="s">
        <v>54</v>
      </c>
      <c r="E40" s="36" t="s">
        <v>83</v>
      </c>
    </row>
    <row r="41" spans="1:16" ht="12.75">
      <c r="A41" s="25" t="s">
        <v>45</v>
      </c>
      <c s="29" t="s">
        <v>40</v>
      </c>
      <c s="29" t="s">
        <v>84</v>
      </c>
      <c s="25" t="s">
        <v>47</v>
      </c>
      <c s="30" t="s">
        <v>85</v>
      </c>
      <c s="31" t="s">
        <v>86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87</v>
      </c>
    </row>
    <row r="43" spans="1:5" ht="12.75">
      <c r="A43" s="37" t="s">
        <v>52</v>
      </c>
      <c r="E43" s="38" t="s">
        <v>47</v>
      </c>
    </row>
    <row r="44" spans="1:5" ht="12.75">
      <c r="A44" t="s">
        <v>54</v>
      </c>
      <c r="E44" s="36" t="s">
        <v>78</v>
      </c>
    </row>
    <row r="45" spans="1:16" ht="12.75">
      <c r="A45" s="25" t="s">
        <v>45</v>
      </c>
      <c s="29" t="s">
        <v>42</v>
      </c>
      <c s="29" t="s">
        <v>88</v>
      </c>
      <c s="25" t="s">
        <v>47</v>
      </c>
      <c s="30" t="s">
        <v>89</v>
      </c>
      <c s="31" t="s">
        <v>86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90</v>
      </c>
    </row>
    <row r="47" spans="1:5" ht="12.75">
      <c r="A47" s="37" t="s">
        <v>52</v>
      </c>
      <c r="E47" s="38" t="s">
        <v>47</v>
      </c>
    </row>
    <row r="48" spans="1:5" ht="12.75">
      <c r="A48" t="s">
        <v>54</v>
      </c>
      <c r="E48" s="36" t="s">
        <v>78</v>
      </c>
    </row>
    <row r="49" spans="1:16" ht="12.75">
      <c r="A49" s="25" t="s">
        <v>45</v>
      </c>
      <c s="29" t="s">
        <v>91</v>
      </c>
      <c s="29" t="s">
        <v>92</v>
      </c>
      <c s="25" t="s">
        <v>47</v>
      </c>
      <c s="30" t="s">
        <v>93</v>
      </c>
      <c s="31" t="s">
        <v>65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52</v>
      </c>
      <c r="E51" s="38" t="s">
        <v>47</v>
      </c>
    </row>
    <row r="52" spans="1:5" ht="12.75">
      <c r="A52" t="s">
        <v>54</v>
      </c>
      <c r="E52" s="36" t="s">
        <v>78</v>
      </c>
    </row>
    <row r="53" spans="1:16" ht="12.75">
      <c r="A53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65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97</v>
      </c>
    </row>
    <row r="55" spans="1:5" ht="12.75">
      <c r="A55" s="37" t="s">
        <v>52</v>
      </c>
      <c r="E55" s="38" t="s">
        <v>47</v>
      </c>
    </row>
    <row r="56" spans="1:5" ht="12.75">
      <c r="A56" t="s">
        <v>54</v>
      </c>
      <c r="E56" s="36" t="s">
        <v>78</v>
      </c>
    </row>
    <row r="57" spans="1:16" ht="12.75">
      <c r="A57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101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63.75">
      <c r="A58" s="35" t="s">
        <v>50</v>
      </c>
      <c r="E58" s="36" t="s">
        <v>102</v>
      </c>
    </row>
    <row r="59" spans="1:5" ht="12.75">
      <c r="A59" s="37" t="s">
        <v>52</v>
      </c>
      <c r="E59" s="38" t="s">
        <v>47</v>
      </c>
    </row>
    <row r="60" spans="1:5" ht="76.5">
      <c r="A60" t="s">
        <v>54</v>
      </c>
      <c r="E60" s="36" t="s">
        <v>103</v>
      </c>
    </row>
    <row r="61" spans="1:16" ht="12.75">
      <c r="A61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65</v>
      </c>
      <c s="32">
        <v>1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107</v>
      </c>
    </row>
    <row r="63" spans="1:5" ht="12.75">
      <c r="A63" s="37" t="s">
        <v>52</v>
      </c>
      <c r="E63" s="38" t="s">
        <v>47</v>
      </c>
    </row>
    <row r="64" spans="1:5" ht="12.75">
      <c r="A64" t="s">
        <v>54</v>
      </c>
      <c r="E64" s="36" t="s">
        <v>78</v>
      </c>
    </row>
    <row r="65" spans="1:16" ht="12.75">
      <c r="A65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86</v>
      </c>
      <c s="32">
        <v>1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111</v>
      </c>
    </row>
    <row r="67" spans="1:5" ht="12.75">
      <c r="A67" s="37" t="s">
        <v>52</v>
      </c>
      <c r="E67" s="38" t="s">
        <v>47</v>
      </c>
    </row>
    <row r="68" spans="1:5" ht="51">
      <c r="A68" t="s">
        <v>54</v>
      </c>
      <c r="E68" s="36" t="s">
        <v>112</v>
      </c>
    </row>
    <row r="69" spans="1:16" ht="12.75">
      <c r="A6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65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52</v>
      </c>
      <c r="E71" s="38" t="s">
        <v>47</v>
      </c>
    </row>
    <row r="72" spans="1:5" ht="25.5">
      <c r="A72" t="s">
        <v>54</v>
      </c>
      <c r="E72" s="36" t="s">
        <v>116</v>
      </c>
    </row>
    <row r="73" spans="1:18" ht="12.75" customHeight="1">
      <c r="A73" s="6" t="s">
        <v>43</v>
      </c>
      <c s="6"/>
      <c s="40" t="s">
        <v>29</v>
      </c>
      <c s="6"/>
      <c s="27" t="s">
        <v>117</v>
      </c>
      <c s="6"/>
      <c s="6"/>
      <c s="6"/>
      <c s="41">
        <f>0+Q73</f>
      </c>
      <c r="O73">
        <f>0+R73</f>
      </c>
      <c r="Q73">
        <f>0+I74+I78+I82+I86+I90+I94+I98+I102+I106+I110</f>
      </c>
      <c>
        <f>0+O74+O78+O82+O86+O90+O94+O98+O102+O106+O110</f>
      </c>
    </row>
    <row r="74" spans="1:16" ht="12.75">
      <c r="A74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73</v>
      </c>
      <c s="32">
        <v>10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63.75">
      <c r="A76" s="37" t="s">
        <v>52</v>
      </c>
      <c r="E76" s="38" t="s">
        <v>121</v>
      </c>
    </row>
    <row r="77" spans="1:5" ht="38.25">
      <c r="A77" t="s">
        <v>54</v>
      </c>
      <c r="E77" s="36" t="s">
        <v>122</v>
      </c>
    </row>
    <row r="78" spans="1:16" ht="12.75">
      <c r="A78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49</v>
      </c>
      <c s="32">
        <v>12.04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38.25">
      <c r="A80" s="37" t="s">
        <v>52</v>
      </c>
      <c r="E80" s="38" t="s">
        <v>62</v>
      </c>
    </row>
    <row r="81" spans="1:5" ht="63.75">
      <c r="A81" t="s">
        <v>54</v>
      </c>
      <c r="E81" s="36" t="s">
        <v>126</v>
      </c>
    </row>
    <row r="82" spans="1:16" ht="12.75">
      <c r="A82" s="25" t="s">
        <v>45</v>
      </c>
      <c s="29" t="s">
        <v>127</v>
      </c>
      <c s="29" t="s">
        <v>128</v>
      </c>
      <c s="25" t="s">
        <v>47</v>
      </c>
      <c s="30" t="s">
        <v>129</v>
      </c>
      <c s="31" t="s">
        <v>130</v>
      </c>
      <c s="32">
        <v>15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52</v>
      </c>
      <c r="E84" s="38" t="s">
        <v>131</v>
      </c>
    </row>
    <row r="85" spans="1:5" ht="38.25">
      <c r="A85" t="s">
        <v>54</v>
      </c>
      <c r="E85" s="36" t="s">
        <v>132</v>
      </c>
    </row>
    <row r="86" spans="1:16" ht="12.75">
      <c r="A86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49</v>
      </c>
      <c s="32">
        <v>115.353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52</v>
      </c>
      <c r="E88" s="38" t="s">
        <v>136</v>
      </c>
    </row>
    <row r="89" spans="1:5" ht="306">
      <c r="A89" t="s">
        <v>54</v>
      </c>
      <c r="E89" s="36" t="s">
        <v>137</v>
      </c>
    </row>
    <row r="90" spans="1:16" ht="12.75">
      <c r="A90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49</v>
      </c>
      <c s="32">
        <v>493.95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25.5">
      <c r="A91" s="35" t="s">
        <v>50</v>
      </c>
      <c r="E91" s="36" t="s">
        <v>141</v>
      </c>
    </row>
    <row r="92" spans="1:5" ht="38.25">
      <c r="A92" s="37" t="s">
        <v>52</v>
      </c>
      <c r="E92" s="38" t="s">
        <v>53</v>
      </c>
    </row>
    <row r="93" spans="1:5" ht="318.75">
      <c r="A93" t="s">
        <v>54</v>
      </c>
      <c r="E93" s="36" t="s">
        <v>142</v>
      </c>
    </row>
    <row r="94" spans="1:16" ht="12.75">
      <c r="A94" s="25" t="s">
        <v>45</v>
      </c>
      <c s="29" t="s">
        <v>143</v>
      </c>
      <c s="29" t="s">
        <v>144</v>
      </c>
      <c s="25" t="s">
        <v>47</v>
      </c>
      <c s="30" t="s">
        <v>145</v>
      </c>
      <c s="31" t="s">
        <v>49</v>
      </c>
      <c s="32">
        <v>345.765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25.5">
      <c r="A96" s="37" t="s">
        <v>52</v>
      </c>
      <c r="E96" s="38" t="s">
        <v>146</v>
      </c>
    </row>
    <row r="97" spans="1:5" ht="191.25">
      <c r="A97" t="s">
        <v>54</v>
      </c>
      <c r="E97" s="36" t="s">
        <v>147</v>
      </c>
    </row>
    <row r="98" spans="1:16" ht="12.75">
      <c r="A98" s="25" t="s">
        <v>45</v>
      </c>
      <c s="29" t="s">
        <v>148</v>
      </c>
      <c s="29" t="s">
        <v>149</v>
      </c>
      <c s="25" t="s">
        <v>47</v>
      </c>
      <c s="30" t="s">
        <v>150</v>
      </c>
      <c s="31" t="s">
        <v>49</v>
      </c>
      <c s="32">
        <v>192.255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151</v>
      </c>
    </row>
    <row r="100" spans="1:5" ht="76.5">
      <c r="A100" s="37" t="s">
        <v>52</v>
      </c>
      <c r="E100" s="38" t="s">
        <v>152</v>
      </c>
    </row>
    <row r="101" spans="1:5" ht="229.5">
      <c r="A101" t="s">
        <v>54</v>
      </c>
      <c r="E101" s="36" t="s">
        <v>153</v>
      </c>
    </row>
    <row r="102" spans="1:16" ht="12.75">
      <c r="A102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49</v>
      </c>
      <c s="32">
        <v>192.255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157</v>
      </c>
    </row>
    <row r="104" spans="1:5" ht="76.5">
      <c r="A104" s="37" t="s">
        <v>52</v>
      </c>
      <c r="E104" s="38" t="s">
        <v>158</v>
      </c>
    </row>
    <row r="105" spans="1:5" ht="229.5">
      <c r="A105" t="s">
        <v>54</v>
      </c>
      <c r="E105" s="36" t="s">
        <v>159</v>
      </c>
    </row>
    <row r="106" spans="1:16" ht="12.75">
      <c r="A106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49</v>
      </c>
      <c s="32">
        <v>12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52</v>
      </c>
      <c r="E108" s="38" t="s">
        <v>163</v>
      </c>
    </row>
    <row r="109" spans="1:5" ht="255">
      <c r="A109" t="s">
        <v>54</v>
      </c>
      <c r="E109" s="36" t="s">
        <v>164</v>
      </c>
    </row>
    <row r="110" spans="1:16" ht="12.75">
      <c r="A110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73</v>
      </c>
      <c s="32">
        <v>34.5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51">
      <c r="A112" s="37" t="s">
        <v>52</v>
      </c>
      <c r="E112" s="38" t="s">
        <v>168</v>
      </c>
    </row>
    <row r="113" spans="1:5" ht="25.5">
      <c r="A113" t="s">
        <v>54</v>
      </c>
      <c r="E113" s="36" t="s">
        <v>169</v>
      </c>
    </row>
    <row r="114" spans="1:18" ht="12.75" customHeight="1">
      <c r="A114" s="6" t="s">
        <v>43</v>
      </c>
      <c s="6"/>
      <c s="40" t="s">
        <v>23</v>
      </c>
      <c s="6"/>
      <c s="27" t="s">
        <v>170</v>
      </c>
      <c s="6"/>
      <c s="6"/>
      <c s="6"/>
      <c s="41">
        <f>0+Q114</f>
      </c>
      <c r="O114">
        <f>0+R114</f>
      </c>
      <c r="Q114">
        <f>0+I115+I119+I123</f>
      </c>
      <c>
        <f>0+O115+O119+O123</f>
      </c>
    </row>
    <row r="115" spans="1:16" ht="12.75">
      <c r="A115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49</v>
      </c>
      <c s="32">
        <v>19.62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174</v>
      </c>
    </row>
    <row r="117" spans="1:5" ht="38.25">
      <c r="A117" s="37" t="s">
        <v>52</v>
      </c>
      <c r="E117" s="38" t="s">
        <v>175</v>
      </c>
    </row>
    <row r="118" spans="1:5" ht="38.25">
      <c r="A118" t="s">
        <v>54</v>
      </c>
      <c r="E118" s="36" t="s">
        <v>176</v>
      </c>
    </row>
    <row r="119" spans="1:16" ht="12.75">
      <c r="A119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49</v>
      </c>
      <c s="32">
        <v>20.928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180</v>
      </c>
    </row>
    <row r="121" spans="1:5" ht="38.25">
      <c r="A121" s="37" t="s">
        <v>52</v>
      </c>
      <c r="E121" s="38" t="s">
        <v>181</v>
      </c>
    </row>
    <row r="122" spans="1:5" ht="369.75">
      <c r="A122" t="s">
        <v>54</v>
      </c>
      <c r="E122" s="36" t="s">
        <v>182</v>
      </c>
    </row>
    <row r="123" spans="1:16" ht="12.75">
      <c r="A123" s="25" t="s">
        <v>45</v>
      </c>
      <c s="29" t="s">
        <v>183</v>
      </c>
      <c s="29" t="s">
        <v>184</v>
      </c>
      <c s="25" t="s">
        <v>47</v>
      </c>
      <c s="30" t="s">
        <v>185</v>
      </c>
      <c s="31" t="s">
        <v>186</v>
      </c>
      <c s="32">
        <v>4.107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51">
      <c r="A125" s="37" t="s">
        <v>52</v>
      </c>
      <c r="E125" s="38" t="s">
        <v>187</v>
      </c>
    </row>
    <row r="126" spans="1:5" ht="267.75">
      <c r="A126" t="s">
        <v>54</v>
      </c>
      <c r="E126" s="36" t="s">
        <v>188</v>
      </c>
    </row>
    <row r="127" spans="1:18" ht="12.75" customHeight="1">
      <c r="A127" s="6" t="s">
        <v>43</v>
      </c>
      <c s="6"/>
      <c s="40" t="s">
        <v>22</v>
      </c>
      <c s="6"/>
      <c s="27" t="s">
        <v>189</v>
      </c>
      <c s="6"/>
      <c s="6"/>
      <c s="6"/>
      <c s="41">
        <f>0+Q127</f>
      </c>
      <c r="O127">
        <f>0+R127</f>
      </c>
      <c r="Q127">
        <f>0+I128+I132+I136+I140+I144+I148+I152+I156</f>
      </c>
      <c>
        <f>0+O128+O132+O136+O140+O144+O148+O152+O156</f>
      </c>
    </row>
    <row r="128" spans="1:16" ht="12.75">
      <c r="A128" s="25" t="s">
        <v>45</v>
      </c>
      <c s="29" t="s">
        <v>190</v>
      </c>
      <c s="29" t="s">
        <v>191</v>
      </c>
      <c s="25" t="s">
        <v>47</v>
      </c>
      <c s="30" t="s">
        <v>192</v>
      </c>
      <c s="31" t="s">
        <v>193</v>
      </c>
      <c s="32">
        <v>115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52</v>
      </c>
      <c r="E130" s="38" t="s">
        <v>194</v>
      </c>
    </row>
    <row r="131" spans="1:5" ht="25.5">
      <c r="A131" t="s">
        <v>54</v>
      </c>
      <c r="E131" s="36" t="s">
        <v>195</v>
      </c>
    </row>
    <row r="132" spans="1:16" ht="12.75">
      <c r="A132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49</v>
      </c>
      <c s="32">
        <v>6.243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199</v>
      </c>
    </row>
    <row r="134" spans="1:5" ht="38.25">
      <c r="A134" s="37" t="s">
        <v>52</v>
      </c>
      <c r="E134" s="38" t="s">
        <v>200</v>
      </c>
    </row>
    <row r="135" spans="1:5" ht="382.5">
      <c r="A135" t="s">
        <v>54</v>
      </c>
      <c r="E135" s="36" t="s">
        <v>201</v>
      </c>
    </row>
    <row r="136" spans="1:16" ht="12.75">
      <c r="A136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186</v>
      </c>
      <c s="32">
        <v>1.47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38.25">
      <c r="A138" s="37" t="s">
        <v>52</v>
      </c>
      <c r="E138" s="38" t="s">
        <v>205</v>
      </c>
    </row>
    <row r="139" spans="1:5" ht="242.25">
      <c r="A139" t="s">
        <v>54</v>
      </c>
      <c r="E139" s="36" t="s">
        <v>206</v>
      </c>
    </row>
    <row r="140" spans="1:16" ht="12.75">
      <c r="A140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49</v>
      </c>
      <c s="32">
        <v>0.9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12.75">
      <c r="A142" s="37" t="s">
        <v>52</v>
      </c>
      <c r="E142" s="38" t="s">
        <v>210</v>
      </c>
    </row>
    <row r="143" spans="1:5" ht="38.25">
      <c r="A143" t="s">
        <v>54</v>
      </c>
      <c r="E143" s="36" t="s">
        <v>211</v>
      </c>
    </row>
    <row r="144" spans="1:16" ht="25.5">
      <c r="A144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49</v>
      </c>
      <c s="32">
        <v>4.35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52</v>
      </c>
      <c r="E146" s="38" t="s">
        <v>215</v>
      </c>
    </row>
    <row r="147" spans="1:5" ht="25.5">
      <c r="A147" t="s">
        <v>54</v>
      </c>
      <c r="E147" s="36" t="s">
        <v>216</v>
      </c>
    </row>
    <row r="148" spans="1:16" ht="12.75">
      <c r="A148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49</v>
      </c>
      <c s="32">
        <v>0.2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52</v>
      </c>
      <c r="E150" s="38" t="s">
        <v>220</v>
      </c>
    </row>
    <row r="151" spans="1:5" ht="51">
      <c r="A151" t="s">
        <v>54</v>
      </c>
      <c r="E151" s="36" t="s">
        <v>221</v>
      </c>
    </row>
    <row r="152" spans="1:16" ht="12.75">
      <c r="A152" s="25" t="s">
        <v>45</v>
      </c>
      <c s="29" t="s">
        <v>222</v>
      </c>
      <c s="29" t="s">
        <v>223</v>
      </c>
      <c s="25" t="s">
        <v>47</v>
      </c>
      <c s="30" t="s">
        <v>224</v>
      </c>
      <c s="31" t="s">
        <v>49</v>
      </c>
      <c s="32">
        <v>41.695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180</v>
      </c>
    </row>
    <row r="154" spans="1:5" ht="89.25">
      <c r="A154" s="37" t="s">
        <v>52</v>
      </c>
      <c r="E154" s="38" t="s">
        <v>225</v>
      </c>
    </row>
    <row r="155" spans="1:5" ht="369.75">
      <c r="A155" t="s">
        <v>54</v>
      </c>
      <c r="E155" s="36" t="s">
        <v>226</v>
      </c>
    </row>
    <row r="156" spans="1:16" ht="12.75">
      <c r="A156" s="25" t="s">
        <v>45</v>
      </c>
      <c s="29" t="s">
        <v>227</v>
      </c>
      <c s="29" t="s">
        <v>228</v>
      </c>
      <c s="25" t="s">
        <v>47</v>
      </c>
      <c s="30" t="s">
        <v>229</v>
      </c>
      <c s="31" t="s">
        <v>186</v>
      </c>
      <c s="32">
        <v>8.183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102">
      <c r="A158" s="37" t="s">
        <v>52</v>
      </c>
      <c r="E158" s="38" t="s">
        <v>230</v>
      </c>
    </row>
    <row r="159" spans="1:5" ht="267.75">
      <c r="A159" t="s">
        <v>54</v>
      </c>
      <c r="E159" s="36" t="s">
        <v>188</v>
      </c>
    </row>
    <row r="160" spans="1:18" ht="12.75" customHeight="1">
      <c r="A160" s="6" t="s">
        <v>43</v>
      </c>
      <c s="6"/>
      <c s="40" t="s">
        <v>33</v>
      </c>
      <c s="6"/>
      <c s="27" t="s">
        <v>231</v>
      </c>
      <c s="6"/>
      <c s="6"/>
      <c s="6"/>
      <c s="41">
        <f>0+Q160</f>
      </c>
      <c r="O160">
        <f>0+R160</f>
      </c>
      <c r="Q160">
        <f>0+I161+I165+I169+I173+I177</f>
      </c>
      <c>
        <f>0+O161+O165+O169+O173+O177</f>
      </c>
    </row>
    <row r="161" spans="1:16" ht="12.75">
      <c r="A161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49</v>
      </c>
      <c s="32">
        <v>24.225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235</v>
      </c>
    </row>
    <row r="163" spans="1:5" ht="12.75">
      <c r="A163" s="37" t="s">
        <v>52</v>
      </c>
      <c r="E163" s="38" t="s">
        <v>236</v>
      </c>
    </row>
    <row r="164" spans="1:5" ht="369.75">
      <c r="A164" t="s">
        <v>54</v>
      </c>
      <c r="E164" s="36" t="s">
        <v>226</v>
      </c>
    </row>
    <row r="165" spans="1:16" ht="12.75">
      <c r="A165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186</v>
      </c>
      <c s="32">
        <v>5.705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25.5">
      <c r="A167" s="37" t="s">
        <v>52</v>
      </c>
      <c r="E167" s="38" t="s">
        <v>240</v>
      </c>
    </row>
    <row r="168" spans="1:5" ht="267.75">
      <c r="A168" t="s">
        <v>54</v>
      </c>
      <c r="E168" s="36" t="s">
        <v>241</v>
      </c>
    </row>
    <row r="169" spans="1:16" ht="12.75">
      <c r="A169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130</v>
      </c>
      <c s="32">
        <v>11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235</v>
      </c>
    </row>
    <row r="171" spans="1:5" ht="38.25">
      <c r="A171" s="37" t="s">
        <v>52</v>
      </c>
      <c r="E171" s="38" t="s">
        <v>245</v>
      </c>
    </row>
    <row r="172" spans="1:5" ht="51">
      <c r="A172" t="s">
        <v>54</v>
      </c>
      <c r="E172" s="36" t="s">
        <v>246</v>
      </c>
    </row>
    <row r="173" spans="1:16" ht="12.75">
      <c r="A173" s="25" t="s">
        <v>45</v>
      </c>
      <c s="29" t="s">
        <v>247</v>
      </c>
      <c s="29" t="s">
        <v>248</v>
      </c>
      <c s="25" t="s">
        <v>47</v>
      </c>
      <c s="30" t="s">
        <v>249</v>
      </c>
      <c s="31" t="s">
        <v>49</v>
      </c>
      <c s="32">
        <v>6.54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250</v>
      </c>
    </row>
    <row r="175" spans="1:5" ht="38.25">
      <c r="A175" s="37" t="s">
        <v>52</v>
      </c>
      <c r="E175" s="38" t="s">
        <v>251</v>
      </c>
    </row>
    <row r="176" spans="1:5" ht="369.75">
      <c r="A176" t="s">
        <v>54</v>
      </c>
      <c r="E176" s="36" t="s">
        <v>226</v>
      </c>
    </row>
    <row r="177" spans="1:16" ht="12.75">
      <c r="A177" s="25" t="s">
        <v>45</v>
      </c>
      <c s="29" t="s">
        <v>252</v>
      </c>
      <c s="29" t="s">
        <v>253</v>
      </c>
      <c s="25" t="s">
        <v>47</v>
      </c>
      <c s="30" t="s">
        <v>254</v>
      </c>
      <c s="31" t="s">
        <v>49</v>
      </c>
      <c s="32">
        <v>24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52</v>
      </c>
      <c r="E179" s="38" t="s">
        <v>255</v>
      </c>
    </row>
    <row r="180" spans="1:5" ht="51">
      <c r="A180" t="s">
        <v>54</v>
      </c>
      <c r="E180" s="36" t="s">
        <v>256</v>
      </c>
    </row>
    <row r="181" spans="1:18" ht="12.75" customHeight="1">
      <c r="A181" s="6" t="s">
        <v>43</v>
      </c>
      <c s="6"/>
      <c s="40" t="s">
        <v>35</v>
      </c>
      <c s="6"/>
      <c s="27" t="s">
        <v>257</v>
      </c>
      <c s="6"/>
      <c s="6"/>
      <c s="6"/>
      <c s="41">
        <f>0+Q181</f>
      </c>
      <c r="O181">
        <f>0+R181</f>
      </c>
      <c r="Q181">
        <f>0+I182+I186+I190+I194+I198+I202</f>
      </c>
      <c>
        <f>0+O182+O186+O190+O194+O198+O202</f>
      </c>
    </row>
    <row r="182" spans="1:16" ht="12.75">
      <c r="A182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49</v>
      </c>
      <c s="32">
        <v>7.59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261</v>
      </c>
    </row>
    <row r="184" spans="1:5" ht="38.25">
      <c r="A184" s="37" t="s">
        <v>52</v>
      </c>
      <c r="E184" s="38" t="s">
        <v>262</v>
      </c>
    </row>
    <row r="185" spans="1:5" ht="51">
      <c r="A185" t="s">
        <v>54</v>
      </c>
      <c r="E185" s="36" t="s">
        <v>263</v>
      </c>
    </row>
    <row r="186" spans="1:16" ht="12.75">
      <c r="A186" s="25" t="s">
        <v>45</v>
      </c>
      <c s="29" t="s">
        <v>264</v>
      </c>
      <c s="29" t="s">
        <v>265</v>
      </c>
      <c s="25" t="s">
        <v>47</v>
      </c>
      <c s="30" t="s">
        <v>260</v>
      </c>
      <c s="31" t="s">
        <v>49</v>
      </c>
      <c s="32">
        <v>8.172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12.75">
      <c r="A187" s="35" t="s">
        <v>50</v>
      </c>
      <c r="E187" s="36" t="s">
        <v>266</v>
      </c>
    </row>
    <row r="188" spans="1:5" ht="38.25">
      <c r="A188" s="37" t="s">
        <v>52</v>
      </c>
      <c r="E188" s="38" t="s">
        <v>267</v>
      </c>
    </row>
    <row r="189" spans="1:5" ht="51">
      <c r="A189" t="s">
        <v>54</v>
      </c>
      <c r="E189" s="36" t="s">
        <v>263</v>
      </c>
    </row>
    <row r="190" spans="1:16" ht="12.75">
      <c r="A190" s="25" t="s">
        <v>45</v>
      </c>
      <c s="29" t="s">
        <v>268</v>
      </c>
      <c s="29" t="s">
        <v>269</v>
      </c>
      <c s="25" t="s">
        <v>47</v>
      </c>
      <c s="30" t="s">
        <v>270</v>
      </c>
      <c s="31" t="s">
        <v>73</v>
      </c>
      <c s="32">
        <v>91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25.5">
      <c r="A192" s="37" t="s">
        <v>52</v>
      </c>
      <c r="E192" s="38" t="s">
        <v>271</v>
      </c>
    </row>
    <row r="193" spans="1:5" ht="51">
      <c r="A193" t="s">
        <v>54</v>
      </c>
      <c r="E193" s="36" t="s">
        <v>272</v>
      </c>
    </row>
    <row r="194" spans="1:16" ht="12.75">
      <c r="A194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73</v>
      </c>
      <c s="32">
        <v>90.4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52</v>
      </c>
      <c r="E196" s="38" t="s">
        <v>276</v>
      </c>
    </row>
    <row r="197" spans="1:5" ht="51">
      <c r="A197" t="s">
        <v>54</v>
      </c>
      <c r="E197" s="36" t="s">
        <v>272</v>
      </c>
    </row>
    <row r="198" spans="1:16" ht="12.75">
      <c r="A198" s="25" t="s">
        <v>45</v>
      </c>
      <c s="29" t="s">
        <v>277</v>
      </c>
      <c s="29" t="s">
        <v>278</v>
      </c>
      <c s="25" t="s">
        <v>47</v>
      </c>
      <c s="30" t="s">
        <v>279</v>
      </c>
      <c s="31" t="s">
        <v>49</v>
      </c>
      <c s="32">
        <v>7.115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51">
      <c r="A200" s="37" t="s">
        <v>52</v>
      </c>
      <c r="E200" s="38" t="s">
        <v>280</v>
      </c>
    </row>
    <row r="201" spans="1:5" ht="140.25">
      <c r="A201" t="s">
        <v>54</v>
      </c>
      <c r="E201" s="36" t="s">
        <v>281</v>
      </c>
    </row>
    <row r="202" spans="1:16" ht="12.75">
      <c r="A202" s="25" t="s">
        <v>45</v>
      </c>
      <c s="29" t="s">
        <v>282</v>
      </c>
      <c s="29" t="s">
        <v>283</v>
      </c>
      <c s="25" t="s">
        <v>47</v>
      </c>
      <c s="30" t="s">
        <v>284</v>
      </c>
      <c s="31" t="s">
        <v>49</v>
      </c>
      <c s="32">
        <v>3.581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47</v>
      </c>
    </row>
    <row r="204" spans="1:5" ht="12.75">
      <c r="A204" s="37" t="s">
        <v>52</v>
      </c>
      <c r="E204" s="38" t="s">
        <v>285</v>
      </c>
    </row>
    <row r="205" spans="1:5" ht="140.25">
      <c r="A205" t="s">
        <v>54</v>
      </c>
      <c r="E205" s="36" t="s">
        <v>281</v>
      </c>
    </row>
    <row r="206" spans="1:18" ht="12.75" customHeight="1">
      <c r="A206" s="6" t="s">
        <v>43</v>
      </c>
      <c s="6"/>
      <c s="40" t="s">
        <v>74</v>
      </c>
      <c s="6"/>
      <c s="27" t="s">
        <v>286</v>
      </c>
      <c s="6"/>
      <c s="6"/>
      <c s="6"/>
      <c s="41">
        <f>0+Q206</f>
      </c>
      <c r="O206">
        <f>0+R206</f>
      </c>
      <c r="Q206">
        <f>0+I207+I211</f>
      </c>
      <c>
        <f>0+O207+O211</f>
      </c>
    </row>
    <row r="207" spans="1:16" ht="25.5">
      <c r="A207" s="25" t="s">
        <v>45</v>
      </c>
      <c s="29" t="s">
        <v>287</v>
      </c>
      <c s="29" t="s">
        <v>288</v>
      </c>
      <c s="25" t="s">
        <v>47</v>
      </c>
      <c s="30" t="s">
        <v>289</v>
      </c>
      <c s="31" t="s">
        <v>73</v>
      </c>
      <c s="32">
        <v>94.024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52</v>
      </c>
      <c r="E209" s="38" t="s">
        <v>290</v>
      </c>
    </row>
    <row r="210" spans="1:5" ht="204">
      <c r="A210" t="s">
        <v>54</v>
      </c>
      <c r="E210" s="36" t="s">
        <v>291</v>
      </c>
    </row>
    <row r="211" spans="1:16" ht="12.75">
      <c r="A211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73</v>
      </c>
      <c s="32">
        <v>26.4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12.75">
      <c r="A213" s="37" t="s">
        <v>52</v>
      </c>
      <c r="E213" s="38" t="s">
        <v>295</v>
      </c>
    </row>
    <row r="214" spans="1:5" ht="38.25">
      <c r="A214" t="s">
        <v>54</v>
      </c>
      <c r="E214" s="36" t="s">
        <v>296</v>
      </c>
    </row>
    <row r="215" spans="1:18" ht="12.75" customHeight="1">
      <c r="A215" s="6" t="s">
        <v>43</v>
      </c>
      <c s="6"/>
      <c s="40" t="s">
        <v>79</v>
      </c>
      <c s="6"/>
      <c s="27" t="s">
        <v>297</v>
      </c>
      <c s="6"/>
      <c s="6"/>
      <c s="6"/>
      <c s="41">
        <f>0+Q215</f>
      </c>
      <c r="O215">
        <f>0+R215</f>
      </c>
      <c r="Q215">
        <f>0+I216+I220</f>
      </c>
      <c>
        <f>0+O216+O220</f>
      </c>
    </row>
    <row r="216" spans="1:16" ht="12.75">
      <c r="A216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130</v>
      </c>
      <c s="32">
        <v>22.5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47</v>
      </c>
    </row>
    <row r="218" spans="1:5" ht="38.25">
      <c r="A218" s="37" t="s">
        <v>52</v>
      </c>
      <c r="E218" s="38" t="s">
        <v>301</v>
      </c>
    </row>
    <row r="219" spans="1:5" ht="242.25">
      <c r="A219" t="s">
        <v>54</v>
      </c>
      <c r="E219" s="36" t="s">
        <v>302</v>
      </c>
    </row>
    <row r="220" spans="1:16" ht="12.75">
      <c r="A220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130</v>
      </c>
      <c s="32">
        <v>22.69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47</v>
      </c>
    </row>
    <row r="222" spans="1:5" ht="38.25">
      <c r="A222" s="37" t="s">
        <v>52</v>
      </c>
      <c r="E222" s="38" t="s">
        <v>306</v>
      </c>
    </row>
    <row r="223" spans="1:5" ht="242.25">
      <c r="A223" t="s">
        <v>54</v>
      </c>
      <c r="E223" s="36" t="s">
        <v>307</v>
      </c>
    </row>
    <row r="224" spans="1:18" ht="12.75" customHeight="1">
      <c r="A224" s="6" t="s">
        <v>43</v>
      </c>
      <c s="6"/>
      <c s="40" t="s">
        <v>40</v>
      </c>
      <c s="6"/>
      <c s="27" t="s">
        <v>308</v>
      </c>
      <c s="6"/>
      <c s="6"/>
      <c s="6"/>
      <c s="41">
        <f>0+Q224</f>
      </c>
      <c r="O224">
        <f>0+R224</f>
      </c>
      <c r="Q224">
        <f>0+I225+I229+I233+I237+I241+I245+I249+I253+I257+I261</f>
      </c>
      <c>
        <f>0+O225+O229+O233+O237+O241+O245+O249+O253+O257+O261</f>
      </c>
    </row>
    <row r="225" spans="1:16" ht="25.5">
      <c r="A225" s="25" t="s">
        <v>45</v>
      </c>
      <c s="29" t="s">
        <v>309</v>
      </c>
      <c s="29" t="s">
        <v>310</v>
      </c>
      <c s="25" t="s">
        <v>47</v>
      </c>
      <c s="30" t="s">
        <v>311</v>
      </c>
      <c s="31" t="s">
        <v>130</v>
      </c>
      <c s="32">
        <v>21.52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2.75">
      <c r="A227" s="37" t="s">
        <v>52</v>
      </c>
      <c r="E227" s="38" t="s">
        <v>312</v>
      </c>
    </row>
    <row r="228" spans="1:5" ht="76.5">
      <c r="A228" t="s">
        <v>54</v>
      </c>
      <c r="E228" s="36" t="s">
        <v>313</v>
      </c>
    </row>
    <row r="229" spans="1:16" ht="12.75">
      <c r="A229" s="25" t="s">
        <v>45</v>
      </c>
      <c s="29" t="s">
        <v>314</v>
      </c>
      <c s="29" t="s">
        <v>315</v>
      </c>
      <c s="25" t="s">
        <v>47</v>
      </c>
      <c s="30" t="s">
        <v>316</v>
      </c>
      <c s="31" t="s">
        <v>130</v>
      </c>
      <c s="32">
        <v>21.52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52</v>
      </c>
      <c r="E231" s="38" t="s">
        <v>317</v>
      </c>
    </row>
    <row r="232" spans="1:5" ht="38.25">
      <c r="A232" t="s">
        <v>54</v>
      </c>
      <c r="E232" s="36" t="s">
        <v>318</v>
      </c>
    </row>
    <row r="233" spans="1:16" ht="12.75">
      <c r="A233" s="25" t="s">
        <v>45</v>
      </c>
      <c s="29" t="s">
        <v>319</v>
      </c>
      <c s="29" t="s">
        <v>320</v>
      </c>
      <c s="25" t="s">
        <v>47</v>
      </c>
      <c s="30" t="s">
        <v>321</v>
      </c>
      <c s="31" t="s">
        <v>86</v>
      </c>
      <c s="32">
        <v>1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322</v>
      </c>
    </row>
    <row r="235" spans="1:5" ht="12.75">
      <c r="A235" s="37" t="s">
        <v>52</v>
      </c>
      <c r="E235" s="38" t="s">
        <v>323</v>
      </c>
    </row>
    <row r="236" spans="1:5" ht="25.5">
      <c r="A236" t="s">
        <v>54</v>
      </c>
      <c r="E236" s="36" t="s">
        <v>324</v>
      </c>
    </row>
    <row r="237" spans="1:16" ht="12.75">
      <c r="A237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130</v>
      </c>
      <c s="32">
        <v>8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52</v>
      </c>
      <c r="E239" s="38" t="s">
        <v>328</v>
      </c>
    </row>
    <row r="240" spans="1:5" ht="51">
      <c r="A240" t="s">
        <v>54</v>
      </c>
      <c r="E240" s="36" t="s">
        <v>329</v>
      </c>
    </row>
    <row r="241" spans="1:16" ht="12.75">
      <c r="A241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130</v>
      </c>
      <c s="32">
        <v>16.6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38.25">
      <c r="A243" s="37" t="s">
        <v>52</v>
      </c>
      <c r="E243" s="38" t="s">
        <v>333</v>
      </c>
    </row>
    <row r="244" spans="1:5" ht="25.5">
      <c r="A244" t="s">
        <v>54</v>
      </c>
      <c r="E244" s="36" t="s">
        <v>334</v>
      </c>
    </row>
    <row r="245" spans="1:16" ht="12.75">
      <c r="A245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193</v>
      </c>
      <c s="32">
        <v>17.325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2.75">
      <c r="A247" s="37" t="s">
        <v>52</v>
      </c>
      <c r="E247" s="38" t="s">
        <v>338</v>
      </c>
    </row>
    <row r="248" spans="1:5" ht="409.5">
      <c r="A248" t="s">
        <v>54</v>
      </c>
      <c r="E248" s="36" t="s">
        <v>339</v>
      </c>
    </row>
    <row r="249" spans="1:16" ht="12.75">
      <c r="A249" s="25" t="s">
        <v>45</v>
      </c>
      <c s="29" t="s">
        <v>340</v>
      </c>
      <c s="29" t="s">
        <v>341</v>
      </c>
      <c s="25" t="s">
        <v>47</v>
      </c>
      <c s="30" t="s">
        <v>342</v>
      </c>
      <c s="31" t="s">
        <v>86</v>
      </c>
      <c s="32">
        <v>3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2.75">
      <c r="A251" s="37" t="s">
        <v>52</v>
      </c>
      <c r="E251" s="38" t="s">
        <v>343</v>
      </c>
    </row>
    <row r="252" spans="1:5" ht="267.75">
      <c r="A252" t="s">
        <v>54</v>
      </c>
      <c r="E252" s="36" t="s">
        <v>344</v>
      </c>
    </row>
    <row r="253" spans="1:16" ht="12.75">
      <c r="A253" s="25" t="s">
        <v>45</v>
      </c>
      <c s="29" t="s">
        <v>345</v>
      </c>
      <c s="29" t="s">
        <v>346</v>
      </c>
      <c s="25" t="s">
        <v>47</v>
      </c>
      <c s="30" t="s">
        <v>347</v>
      </c>
      <c s="31" t="s">
        <v>49</v>
      </c>
      <c s="32">
        <v>61.998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25.5">
      <c r="A254" s="35" t="s">
        <v>50</v>
      </c>
      <c r="E254" s="36" t="s">
        <v>348</v>
      </c>
    </row>
    <row r="255" spans="1:5" ht="153">
      <c r="A255" s="37" t="s">
        <v>52</v>
      </c>
      <c r="E255" s="38" t="s">
        <v>349</v>
      </c>
    </row>
    <row r="256" spans="1:5" ht="102">
      <c r="A256" t="s">
        <v>54</v>
      </c>
      <c r="E256" s="36" t="s">
        <v>350</v>
      </c>
    </row>
    <row r="257" spans="1:16" ht="12.75">
      <c r="A257" s="25" t="s">
        <v>45</v>
      </c>
      <c s="29" t="s">
        <v>351</v>
      </c>
      <c s="29" t="s">
        <v>352</v>
      </c>
      <c s="25" t="s">
        <v>47</v>
      </c>
      <c s="30" t="s">
        <v>353</v>
      </c>
      <c s="31" t="s">
        <v>186</v>
      </c>
      <c s="32">
        <v>0.015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2.75">
      <c r="A259" s="37" t="s">
        <v>52</v>
      </c>
      <c r="E259" s="38" t="s">
        <v>354</v>
      </c>
    </row>
    <row r="260" spans="1:5" ht="102">
      <c r="A260" t="s">
        <v>54</v>
      </c>
      <c r="E260" s="36" t="s">
        <v>355</v>
      </c>
    </row>
    <row r="261" spans="1:16" ht="12.75">
      <c r="A261" s="25" t="s">
        <v>45</v>
      </c>
      <c s="29" t="s">
        <v>356</v>
      </c>
      <c s="29" t="s">
        <v>357</v>
      </c>
      <c s="25" t="s">
        <v>47</v>
      </c>
      <c s="30" t="s">
        <v>358</v>
      </c>
      <c s="31" t="s">
        <v>73</v>
      </c>
      <c s="32">
        <v>65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52</v>
      </c>
      <c r="E263" s="38" t="s">
        <v>359</v>
      </c>
    </row>
    <row r="264" spans="1:5" ht="114.75">
      <c r="A264" t="s">
        <v>54</v>
      </c>
      <c r="E264" s="36" t="s">
        <v>360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