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0" sheetId="2" r:id="rId2"/>
    <sheet name="SO 310" sheetId="3" r:id="rId3"/>
    <sheet name="SO 400" sheetId="4" r:id="rId4"/>
  </sheets>
  <definedNames/>
  <calcPr fullCalcOnLoad="1"/>
</workbook>
</file>

<file path=xl/sharedStrings.xml><?xml version="1.0" encoding="utf-8"?>
<sst xmlns="http://schemas.openxmlformats.org/spreadsheetml/2006/main" count="889" uniqueCount="317">
  <si>
    <t>Firma: Firma</t>
  </si>
  <si>
    <t>Rekapitulace ceny</t>
  </si>
  <si>
    <t>Stavba: 220404/1 - PŘÍJEZDOVÁ KOMUNIKACE DEK VESECKO - TURNOV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</si>
  <si>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</si>
  <si>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</si>
  <si>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</si>
  <si>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</si>
  <si>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</si>
  <si>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</si>
  <si>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</si>
  <si>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</si>
  <si>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</si>
  <si>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</si>
  <si>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</si>
  <si>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</si>
  <si>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220404/1</t>
  </si>
  <si>
    <t>PŘÍJEZDOVÁ KOMUNIKACE DEK VESECKO - TURNOV</t>
  </si>
  <si>
    <t>O</t>
  </si>
  <si>
    <t>Rozpočet:</t>
  </si>
  <si>
    <t>0,00</t>
  </si>
  <si>
    <t>15,00</t>
  </si>
  <si>
    <t>21,00</t>
  </si>
  <si>
    <t>3</t>
  </si>
  <si>
    <t>2</t>
  </si>
  <si>
    <t>SO 100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</si>
  <si>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</si>
  <si>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</si>
  <si>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</si>
  <si>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</si>
  <si>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</si>
  <si>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</si>
  <si>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</si>
  <si>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</si>
  <si>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</si>
  <si>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</si>
  <si>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</si>
  <si>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</si>
  <si>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</si>
  <si>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</si>
  <si>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</si>
  <si>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</si>
  <si>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</si>
  <si>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</si>
  <si>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</si>
  <si>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</si>
  <si>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</si>
  <si>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014112</t>
  </si>
  <si>
    <t/>
  </si>
  <si>
    <t>POPLATKY ZA SKLÁDKU TYP S-IO (INERTNÍ ODPAD)</t>
  </si>
  <si>
    <t>T</t>
  </si>
  <si>
    <t>PP</t>
  </si>
  <si>
    <t>odvoz výkopku z pol. 123938 a 132938 - bude upřesněno dle skutečnosti, pokud výkopek nebude použit na zemní těleso - pol. 17180</t>
  </si>
  <si>
    <t>VV</t>
  </si>
  <si>
    <t>(510,704+56,75)*1,9=1 078,163 [A]</t>
  </si>
  <si>
    <t>TS</t>
  </si>
  <si>
    <t>zahrnuje veškeré poplatky provozovateli skládky související s uložením odpadu na skládce.</t>
  </si>
  <si>
    <t>015130</t>
  </si>
  <si>
    <t>POPLATKY ZA LIKVIDACŮ ODPADŮ NEKONTAMINOVANÝCH - 17 03 02 VYBOURANÝ ASFALTOVÝ BETON BEZ DEHTU</t>
  </si>
  <si>
    <t>recyklace frézovaného asfaltu z položky 113728</t>
  </si>
  <si>
    <t>5,3*1,3=6,890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</si>
  <si>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</si>
  <si>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02730</t>
  </si>
  <si>
    <t>POMOC PRÁCE ZŘÍZ NEBO ZAJIŠŤ OCHRANU INŽENÝRSKÝCH SÍTÍ</t>
  </si>
  <si>
    <t>KPL</t>
  </si>
  <si>
    <t>Zajištění inženýrských sítí před zahájením stavebních prací a během realizace stavby dle požadavku správců. Nutné vytyčení všech podzemních sítí s protokolárním zápisem příslušných správců. Přesnou polohu podzemních vedení ověřit ručně kopanými sondami. Přechody nutno ochránit.   
PEVNÁ CENA</t>
  </si>
  <si>
    <t>1=1,000 [A]</t>
  </si>
  <si>
    <t>zahrnuje veškeré náklady spojené s objednatelem požadovanými zařízeními</t>
  </si>
  <si>
    <t>02910</t>
  </si>
  <si>
    <t>OSTATNÍ POŽADAVKY - ZEMĚMĚŘIČSKÁ MĚŘENÍ</t>
  </si>
  <si>
    <t>Veškerá zaměření nutná k realizaci díla (např. vytyčení stavby, potřebná zaměření a geodetické práce v průběhu výstavby, obvod staveniště apod.) a k uvedení stavby do užívání a řádnému předání dokončeného díla. Včetně ochrany vytyčovacích bodů.   
3x tištěná + 1xCD  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</si>
  <si>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</si>
  <si>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</si>
  <si>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</si>
  <si>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HM</t>
  </si>
  <si>
    <t>Zaměření vrstev pro určení kubatur konstrukčeních vrstev a celkových plošných a délkových výměr.   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</si>
  <si>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</si>
  <si>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</si>
  <si>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</si>
  <si>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DSP+PDPS. Ověření podpisem odpovědného zástupce zhotovitele a správce stavby.    
Zadavatel poskytne dokumentaci v otevřeném formátu *.dwg.   
PEVNÁ CENA.</t>
  </si>
  <si>
    <t>7</t>
  </si>
  <si>
    <t>02950</t>
  </si>
  <si>
    <t>OSTATNÍ POŽADAVKY - POSUDKY, KONTROLY, REVIZNÍ ZPRÁVY</t>
  </si>
  <si>
    <t>"Pasportizace nemovitostí v zájmovém území celé akce před zahájením a po dokončení prací, dopravního značení , vybavení komunikace - odvodnění příkopu, vodní tok, přilehlé pozemky, nemovitosti a objekty inženýrských sítí (v zájmovém prostoru). Projednání pasportizace provedené před zahájením prací. Následně pasportizace po dokončení akce s projednáním a prokázáním  stavů konstrukcí, objektů a pozemků před a po akci.   
Celkem pasportizace včetně kompletní dokumentace v tištěné podobě a předání na CD dle SOD."  
PEVNÁ CENA.</t>
  </si>
  <si>
    <t>8</t>
  </si>
  <si>
    <t>03720</t>
  </si>
  <si>
    <t>POMOC PRÁCE ZAJIŠŤ NEBO ZŘÍZ REGULACI A OCHRANU DOPRAVY</t>
  </si>
  <si>
    <t>Úhrnná částka musí obsahovat veškeré náklady na dočasné úpravy a regulaci dopravy (i pěší) na staveništi a nezbytné značení a opatření vyplývající z požadavků BOZP na staveništi vč. provizorních lávek, nájezdů,...    
Trasy pro pěší v souladu s vyhl. č. 398/2009 Sb., o obecných technických požadavcích zabezpečujících bezbariérové užívání staveb.    
Po dobu realizace stavby zajištěn přístup k objektům pro požární techniku, policii, záchranné služby.   
PEVNÁ CENA.</t>
  </si>
  <si>
    <t>zahrnuje objednatelem povolené náklady na požadovaná zařízení zhotovitele</t>
  </si>
  <si>
    <t>Zemní práce</t>
  </si>
  <si>
    <t>113728</t>
  </si>
  <si>
    <t>FRÉZOVÁNÍ ZPEVNĚNÝCH PLOCH ASFALTOVÝCH, ODVOZ DO 20KM</t>
  </si>
  <si>
    <t>M3</t>
  </si>
  <si>
    <t>frézování do hl. 100 mm - odstranění asfaltu v napojení na stávající komunikace v průmyslovém areálu</t>
  </si>
  <si>
    <t>(53)*0,1=5,300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</si>
  <si>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</si>
  <si>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</si>
  <si>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</si>
  <si>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Sejmutí ornice a její uskladnění na deponii stavby pro pozdější opětovné rozprostření. Předpokládaná tl. sejmutí ornice je 150 mm, bude upřesněno při stavbě během provádění</t>
  </si>
  <si>
    <t>1965*0,15=294,750 [A]</t>
  </si>
  <si>
    <t>položka zahrnuje sejmutí ornice bez ohledu na tloušťku vrstvy a její vodorovnou dopravu  
nezahrnuje uložení na trvalou skládku</t>
  </si>
  <si>
    <t>11</t>
  </si>
  <si>
    <t>123938</t>
  </si>
  <si>
    <t>ODKOP PRO SPOD STAVBU SILNIC A ŽELEZNIC TŘ. III, ODVOZ DO 20KM</t>
  </si>
  <si>
    <t>Výkopek pro vytvoření pláně a zemích těles. Výkopek bude v případě vhodnosti uskladněn na deponii staveniště a poté bude použit k do násypových těles a ke srovnání terénu.</t>
  </si>
  <si>
    <t>82,6=82,600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</si>
  <si>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</si>
  <si>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</si>
  <si>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132938</t>
  </si>
  <si>
    <t>HLOUBENÍ RÝH ŠÍŘ DO 2M PAŽ I NEPAŽ TŘ. III, ODVOZ DO 20KM</t>
  </si>
  <si>
    <t>rýha pro drenáž</t>
  </si>
  <si>
    <t>(0,5*0,5)*(120+107)=56,750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</si>
  <si>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</si>
  <si>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</si>
  <si>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173103</t>
  </si>
  <si>
    <t>ZEMNÍ KRAJNICE A DOSYPÁVKY SE ZHUT DO 100% PS</t>
  </si>
  <si>
    <t>dosypávky podél vnějších betonových obrub ze zeminy vhodné k násypu</t>
  </si>
  <si>
    <t>(120+107)*0,2=45,400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</si>
  <si>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</si>
  <si>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</si>
  <si>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17481</t>
  </si>
  <si>
    <t>ZÁSYP JAM A RÝH Z NAKUPOVANÝCH MATERIÁLŮ</t>
  </si>
  <si>
    <t>zásyp drenáží, viz výkr. D.1.3</t>
  </si>
  <si>
    <t>zásyp rýhy pro uložení drenáže:(0,5*0,5)*(120+107)=56,750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</si>
  <si>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</si>
  <si>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</si>
  <si>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18120</t>
  </si>
  <si>
    <t>ÚPRAVA PLÁNĚ SE ZHUTNĚNÍM V HORNINĚ TŘ. II</t>
  </si>
  <si>
    <t>M2</t>
  </si>
  <si>
    <t>úprava pláně včetně vyrovnání výškových rozdílů. Míru zhutnění určuje projekt - viz. výkr. D.1.3. Včetně hutnících zkoušek v počtu 5</t>
  </si>
  <si>
    <t>vozovka: 955=955,000 [A] 
přídlažba : (54)=54,000 [B] 
chodník : (212+3,28)=215,280 [C] 
Celkem: A+B+C=1 224,280 [D]</t>
  </si>
  <si>
    <t>položka zahrnuje úpravu pláně včetně vyrovnání výškových rozdílů. Míru zhutnění určuje projekt.</t>
  </si>
  <si>
    <t>16</t>
  </si>
  <si>
    <t>18230</t>
  </si>
  <si>
    <t>ROZPROSTŘENÍ ORNICE V ROVINĚ</t>
  </si>
  <si>
    <t>rozprostření sejmuté ornice podél zpevněných ploch ve vyznačeném rozsahu</t>
  </si>
  <si>
    <t>položka zahrnuje:  
nutné přemístění ornice z dočasných skládek vzdálených do 50m  
rozprostření ornice v předepsané tloušťce v rovině a ve svahu do 1:5</t>
  </si>
  <si>
    <t>17</t>
  </si>
  <si>
    <t>18241</t>
  </si>
  <si>
    <t>ZALOŽENÍ TRÁVNÍKU RUČNÍM VÝSEVEM</t>
  </si>
  <si>
    <t>založení trávníku na zemních tělesech</t>
  </si>
  <si>
    <t>205=205,000 [A]</t>
  </si>
  <si>
    <t>Zahrnuje dodání předepsané travní směsi, její výsev na ornici, zalévání, první pokosení, to vše bez ohledu na sklon terénu</t>
  </si>
  <si>
    <t>47</t>
  </si>
  <si>
    <t>17180</t>
  </si>
  <si>
    <t>ULOŽENÍ SYPANINY DO NÁSYPŮ Z NAKUPOVANÝCH MATERIÁLŮ</t>
  </si>
  <si>
    <t>v případě vhodnosti bude použit materiál z výkopu položek 123938 a 132938 a z přebytku výkopu komunikace k IZS - 1. etapa. Dovoz nakupovaných materiálů bude proveden pouze za souhlasu investora, TDI a projektanta. Skutečné množství bude upřesněno při provádění</t>
  </si>
  <si>
    <t>419,21=419,210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</si>
  <si>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</si>
  <si>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</si>
  <si>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18</t>
  </si>
  <si>
    <t>28997</t>
  </si>
  <si>
    <t>OPLÁŠTĚNÍ (ZPEVNĚNÍ) Z GEOTEXTILIE A GEOMŘÍŽOVIN</t>
  </si>
  <si>
    <t>netkaná geotextilie 200 g/m2 - opláštění drenážní rýhy</t>
  </si>
  <si>
    <t>(0,5+0,5+0,5)*(120+107)=340,500 [A]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</si>
  <si>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</si>
  <si>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19</t>
  </si>
  <si>
    <t>netkaná geotextilie 200g/m2 - použití pouze se souhlasem TDI, investora a projektanta v případě neúnosné pláně po provedení stabilizace vápněním.</t>
  </si>
  <si>
    <t>20</t>
  </si>
  <si>
    <t>56220</t>
  </si>
  <si>
    <t>VOZOVKOVÉ VRSTVY Z MATERIÁLŮ STABIL VÁPNEM</t>
  </si>
  <si>
    <t>Stabilizace pláně vápněním do hl. 0,5 m, včetně všech souvisejících prací. Vápnění po vrstvách max 0,25 m</t>
  </si>
  <si>
    <t>vozovka: 955=955,000 [A] 
přídlažba : (54)=54,000 [B] 
chodník : (212+3,28)=215,280 [C] 
Celkem: (A+B+C)*0,5=612,140 [D]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</si>
  <si>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</si>
  <si>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21</t>
  </si>
  <si>
    <t>56330</t>
  </si>
  <si>
    <t>VOZOVKOVÉ VRSTVY ZE ŠTĚRKODRTI</t>
  </si>
  <si>
    <t>konstrukční plochy zpevněných ploch, frakce 0-63</t>
  </si>
  <si>
    <t>vozovka: 955*0,2=191,000 [A] 
přídlažba : (54)*0,2=10,800 [B] 
chodník : (212+3,28)*0,2=43,056 [C] 
Celkem: (A+B+C)*1,1=269,342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</si>
  <si>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</si>
  <si>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22</t>
  </si>
  <si>
    <t>572133</t>
  </si>
  <si>
    <t>INFILTRAČNÍ POSTŘIK Z EMULZE DO 1,5KG/M2</t>
  </si>
  <si>
    <t>infiltrační postřik PI-E 0,60-1,30 kg/m3 mezi vrstvu ACP11+ a štěrkodrť</t>
  </si>
  <si>
    <t>vozovka: (955)*1,05=1 002,750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</si>
  <si>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</si>
  <si>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</t>
  </si>
  <si>
    <t>572213</t>
  </si>
  <si>
    <t>SPOJOVACÍ POSTŘIK Z EMULZE DO 0,5KG/M2</t>
  </si>
  <si>
    <t>spojovací postřik PS-E 0,20-0,30 kg/m2 mezi ACO 11 a ACP 16+</t>
  </si>
  <si>
    <t>vozovka: (955)*1,03=983,650 [A]</t>
  </si>
  <si>
    <t>24</t>
  </si>
  <si>
    <t>574A03</t>
  </si>
  <si>
    <t>ASFALTOVÝ BETON PRO OBRUSNÉ VRSTVY ACO 11</t>
  </si>
  <si>
    <t>Kryt asfaltové vozovky v tl. 40 mm</t>
  </si>
  <si>
    <t>vozovka: (955)*0,04*1,03=39,346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</si>
  <si>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</si>
  <si>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25</t>
  </si>
  <si>
    <t>574E06</t>
  </si>
  <si>
    <t>ASFALTOVÝ BETON PRO PODKLADNÍ VRSTVY ACP 16+, 16S</t>
  </si>
  <si>
    <t>podkladní asfaltová vrstva vozovky v tl. 70 mm</t>
  </si>
  <si>
    <t>vozovka: (955)*0,07*1,08=72,198 [A]</t>
  </si>
  <si>
    <t>26</t>
  </si>
  <si>
    <t>582611</t>
  </si>
  <si>
    <t>KRYTY Z BETON DLAŽDIC SE ZÁMKEM ŠEDÝCH TL 60MM DO LOŽE Z KAM</t>
  </si>
  <si>
    <t>dlažba obdélník 100/200/60 do lože z drceného kameniva tl. 40 mm frakce 4/8,  chodník z beton. dlažby</t>
  </si>
  <si>
    <t>chodník: 212=212,000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</si>
  <si>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</si>
  <si>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27</t>
  </si>
  <si>
    <t>dlažba bez zkosených okrajů - lem 30 cm kolem varovného pásu chodníku</t>
  </si>
  <si>
    <t>2,57=2,570 [A]</t>
  </si>
  <si>
    <t>29</t>
  </si>
  <si>
    <t>58261A</t>
  </si>
  <si>
    <t>KRYTY Z BETON DLAŽDIC SE ZÁMKEM BAREV RELIÉF TL 60MM DO LOŽE Z KAM</t>
  </si>
  <si>
    <t>dlažba s vnímatelným nášlapem - varovný pásy v chodníku, do lože z drceného kameniva tl. 40 mm fr 4/8, barva černá</t>
  </si>
  <si>
    <t>3,28=3,280 [A]</t>
  </si>
  <si>
    <t>44</t>
  </si>
  <si>
    <t>56140</t>
  </si>
  <si>
    <t>KAMENIVO ZPEVNĚNÉ CEMENTEM</t>
  </si>
  <si>
    <t>vrstva SCC 8/10 tl. 130 mm</t>
  </si>
  <si>
    <t>vozovka: 955*0,13=124,150 [A] 
přídlažba : (54)*0,13=7,020 [B] 
Celkem: (A+B)*1,07=140,352 [C]</t>
  </si>
  <si>
    <t>48</t>
  </si>
  <si>
    <t>58222</t>
  </si>
  <si>
    <t>DLÁŽDĚNÉ KRYTY Z DROBNÝCH KOSTEK DO LOŽE Z MC</t>
  </si>
  <si>
    <t>žulová přídlařba kostky vel. 8/10, do lože tl. 50 mm</t>
  </si>
  <si>
    <t>54=54,000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</si>
  <si>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</si>
  <si>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</si>
  <si>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31</t>
  </si>
  <si>
    <t>875272</t>
  </si>
  <si>
    <t>POTRUBÍ DREN Z TRUB PLAST (I FLEXIBIL) DN DO 100MM DĚROVANÝCH</t>
  </si>
  <si>
    <t>M</t>
  </si>
  <si>
    <t>děrovaná plastová drenáž DN 100</t>
  </si>
  <si>
    <t>(120+107)=227,000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</si>
  <si>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</si>
  <si>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50</t>
  </si>
  <si>
    <t>87433</t>
  </si>
  <si>
    <t>POTRUBÍ Z TRUB PLASTOVÝCH ODPADNÍCH DN DO 150MM</t>
  </si>
  <si>
    <t>přípojka žlabu, včetně napojení. výkopu, obsypu a všech souvisejícíh prací, napojení vrtem do potrubí dešťové kanalizace</t>
  </si>
  <si>
    <t>2=2,000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</si>
  <si>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</si>
  <si>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Ostatní konstrukce a práce</t>
  </si>
  <si>
    <t>33</t>
  </si>
  <si>
    <t>914121</t>
  </si>
  <si>
    <t>DOPRAVNÍ ZNAČKY ZÁKLADNÍ VELIKOSTI OCELOVÉ FÓLIE TŘ 1 - DODÁVKA A MONTÁŽ</t>
  </si>
  <si>
    <t>KUS</t>
  </si>
  <si>
    <t>svislé dopravní značení, vč. sloupku a betonové patky C12/15, XF4, d=30 cm, hl, 1 m.</t>
  </si>
  <si>
    <t>P4: 2=2,000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</si>
  <si>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</si>
  <si>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</si>
  <si>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917211</t>
  </si>
  <si>
    <t>ZÁHONOVÉ OBRUBY Z BETONOVÝCH OBRUBNÍKŮ ŠÍŘ 50MM</t>
  </si>
  <si>
    <t>obrubníky 50/200/1000, nášlap 60 mm vč. betonového lože s opěrkou</t>
  </si>
  <si>
    <t>15,74+51,31+46,79=113,840 [A]</t>
  </si>
  <si>
    <t>Položka zahrnuje:  
dodání a pokládku betonových obrubníků o rozměrech předepsaných zadávací dokumentací  
betonové lože i boční betonovou opěrku.</t>
  </si>
  <si>
    <t>38</t>
  </si>
  <si>
    <t>917224</t>
  </si>
  <si>
    <t>SILNIČNÍ A CHODNÍKOVÉ OBRUBY Z BETONOVÝCH OBRUBNÍKŮ ŠÍŘ 150MM</t>
  </si>
  <si>
    <t>přejízdný obrubník 150/150/1000 do betonového lože s opěrkou min. tl. 100 mm, včetně řezání, bet. lože dle platných ČSN a všech souvisejících prací, osazení 20 mm nad povrch vozovky</t>
  </si>
  <si>
    <t>3,1+2,4+2=7,500 [A]</t>
  </si>
  <si>
    <t>39</t>
  </si>
  <si>
    <t>silniční betonový obrubník přechodový 150/150-250/1000 do betonového lože s opěrkou min. tl. 100 mm, včetně řezání, bet. lože dle platných ČSN a všech souvisejících prací, osazení 20-100 mm nad povrch stávající vozovky. pravé a levé kusy jsou popsány ve výpočtu</t>
  </si>
  <si>
    <t>přechodový levý:1=1,000 [B] 
přechodový pravý: 2=2,000 [D] 
Celkem: B+D=3,000 [E]</t>
  </si>
  <si>
    <t>40</t>
  </si>
  <si>
    <t>silniční obrubník 150/250/1000 do betonového lože s opěrkou min. tl. 100 mm, včetně řezání, bet. lože dle platných ČSN a všech souvisejících prací, osazení 80 mm nad povrch stávající vozovky</t>
  </si>
  <si>
    <t>17,08+46,83+42,21+94,51+18,07=218,700 [A]</t>
  </si>
  <si>
    <t>42</t>
  </si>
  <si>
    <t>919112</t>
  </si>
  <si>
    <t>ŘEZÁNÍ ASFALTOVÉHO KRYTU VOZOVEK TL DO 100MM</t>
  </si>
  <si>
    <t>řezání asfaltového krytu pro napojení na stávající asfaltový kryt vozovky, řezání podél obrub - provedení komůrkové spáry pro zálivku asfaltu</t>
  </si>
  <si>
    <t>napojení na stávající vozovky: 17,48=17,480 [A] 
řezání podél obrub: 7,810+3+215,110+113,55=339,470 [B] 
Celkem: A+B=356,950 [C]</t>
  </si>
  <si>
    <t>položka zahrnuje řezání vozovkové vrstvy v předepsané tloušťce, včetně spotřeby vody</t>
  </si>
  <si>
    <t>43</t>
  </si>
  <si>
    <t>931311</t>
  </si>
  <si>
    <t>TĚSNĚNÍ DILATAČ SPAR ASF ZÁLIVKOU PRŮŘ DO 100MM2</t>
  </si>
  <si>
    <t>napojení na stávající asfaltový kryt vozovky a zálivka podél obrub</t>
  </si>
  <si>
    <t>položka zahrnuje dodávku a osazení předepsaného materiálu, očištění ploch spáry před úpravou, očištění okolí spáry po úpravě  
nezahrnuje těsnící profil</t>
  </si>
  <si>
    <t>45</t>
  </si>
  <si>
    <t>915111</t>
  </si>
  <si>
    <t>VODOROVNÉ DOPRAVNÍ ZNAČENÍ BARVOU HLADKÉ - DODÁVKA A POKLÁDKA</t>
  </si>
  <si>
    <t>značení V4 - vodící proužek</t>
  </si>
  <si>
    <t>V4: ((23,2+121,78)+(118,57+19,25))*0,125=35,350 [A]</t>
  </si>
  <si>
    <t>položka zahrnuje: 
- dodání a pokládku nátěrového materiálu (měří se pouze natíraná plocha) 
- předznačení a reflexní úpravu</t>
  </si>
  <si>
    <t>46</t>
  </si>
  <si>
    <t>91772</t>
  </si>
  <si>
    <t>OBRUBA Z DLAŽEBNÍCH KOSTEK DROBNÝCH</t>
  </si>
  <si>
    <t>jednořádek z obruby 8/10 - mezi asfaltovou vozovkou a přídlažbou</t>
  </si>
  <si>
    <t>18,86+94,69+0,5=114,050 [A]</t>
  </si>
  <si>
    <t>Položka zahrnuje:  
dodání a pokládku jedné řady dlažebních kostek o rozměrech předepsaných zadávací dokumentací  
betonové lože i boční betonovou opěrku.</t>
  </si>
  <si>
    <t>49</t>
  </si>
  <si>
    <t>93541</t>
  </si>
  <si>
    <t>ŽLABY Z DÍLCŮ Z POLYMERBETONU SVĚTLÉ ŠÍŘKY DO 100MM VČETNĚ MŘÍŽÍ</t>
  </si>
  <si>
    <t>Žlab z litinovou mříží pro zatížení D400</t>
  </si>
  <si>
    <t>16=16,000 [A]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</si>
  <si>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</si>
  <si>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SO 310</t>
  </si>
  <si>
    <t>KANALIZACE DEŠŤOVÁ - VPUSTI</t>
  </si>
  <si>
    <t>Trubní vedení</t>
  </si>
  <si>
    <t>895941343</t>
  </si>
  <si>
    <t>Osazení vpusti uliční DN 500 z betonových dílců dno vysoké s kalištěm</t>
  </si>
  <si>
    <t>59224470</t>
  </si>
  <si>
    <t>vpusť uliční DN 500 kaliště vysoké 500/525x65mm</t>
  </si>
  <si>
    <t>895941351</t>
  </si>
  <si>
    <t>Osazení vpusti uliční DN 500 z betonových dílců skruž horní</t>
  </si>
  <si>
    <t>59224460</t>
  </si>
  <si>
    <t>vpusť uliční DN 500 betonová 500x190x65mm čtvercový poklop</t>
  </si>
  <si>
    <t>59223821</t>
  </si>
  <si>
    <t>vpusť uliční prstenec betonový 180x660x100mm</t>
  </si>
  <si>
    <t>895941361</t>
  </si>
  <si>
    <t>Osazení vpusti uliční DN 500 z betonových dílců skruž středová 290 mm</t>
  </si>
  <si>
    <t>59224461</t>
  </si>
  <si>
    <t>vpusť uliční DN 500 skruž průběžná nízká betonová 500/290x65mm</t>
  </si>
  <si>
    <t>899204112</t>
  </si>
  <si>
    <t>Osazení mříží litinových včetně rámů a košů na bahno pro třídu zatížení D400, E600</t>
  </si>
  <si>
    <t>KSI.UA4</t>
  </si>
  <si>
    <t>Betonová uliční vpusť, koš kalový, A4 vysoký v.600 pro 500x500</t>
  </si>
  <si>
    <t>KSI.KM05</t>
  </si>
  <si>
    <t>Vtoková mříž Standard, 500x500, rám litinový v.160mm, D 400 rovná š.35mm</t>
  </si>
  <si>
    <t>VS.4951</t>
  </si>
  <si>
    <t>Obrubníková vpusť stružková Nisa B125/C250</t>
  </si>
  <si>
    <t>998</t>
  </si>
  <si>
    <t>Přesun hmot</t>
  </si>
  <si>
    <t>998276101</t>
  </si>
  <si>
    <t>Přesun hmot pro trubní vedení z trub z plastických hmot otevřený výkop</t>
  </si>
  <si>
    <t>SO 400</t>
  </si>
  <si>
    <t>VEŘEJNÉ OSVĚTLENÍ</t>
  </si>
  <si>
    <t>000</t>
  </si>
  <si>
    <t>přiložený samostatný rozpočet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</si>
</sst>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100'!I3</f>
      </c>
      <c r="D10" s="21">
        <f>'SO 100'!O2</f>
      </c>
      <c r="E10" s="21">
        <f>C10+D10</f>
      </c>
    </row>
    <row r="11" spans="1:5" ht="12.75" customHeight="1">
      <c r="A11" s="20" t="s">
        <v>284</v>
      </c>
      <c r="B11" s="20" t="s">
        <v>285</v>
      </c>
      <c r="C11" s="21">
        <f>'SO 310'!I3</f>
      </c>
      <c r="D11" s="21">
        <f>'SO 310'!O2</f>
      </c>
      <c r="E11" s="21">
        <f>C11+D11</f>
      </c>
    </row>
    <row r="12" spans="1:5" ht="12.75" customHeight="1">
      <c r="A12" s="20" t="s">
        <v>313</v>
      </c>
      <c r="B12" s="20" t="s">
        <v>314</v>
      </c>
      <c r="C12" s="21">
        <f>'SO 400'!I3</f>
      </c>
      <c r="D12" s="21">
        <f>'SO 400'!O2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0+O8+O41+O82+O91+O136+O145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0+I8+I41+I82+I91+I136+I145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1078.163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25.5">
      <c r="A12" t="s">
        <v>54</v>
      </c>
      <c r="E12" s="35" t="s">
        <v>55</v>
      </c>
    </row>
    <row r="13" spans="1:16" ht="25.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6.89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58</v>
      </c>
    </row>
    <row r="15" spans="1:5" ht="12.75">
      <c r="A15" s="36" t="s">
        <v>52</v>
      </c>
      <c r="E15" s="37" t="s">
        <v>59</v>
      </c>
    </row>
    <row r="16" spans="1:5" ht="140.25">
      <c r="A16" t="s">
        <v>54</v>
      </c>
      <c r="E16" s="35" t="s">
        <v>60</v>
      </c>
    </row>
    <row r="17" spans="1:16" ht="12.75">
      <c r="A17" s="25" t="s">
        <v>45</v>
      </c>
      <c r="B17" s="29" t="s">
        <v>22</v>
      </c>
      <c r="C17" s="29" t="s">
        <v>61</v>
      </c>
      <c r="D17" s="25" t="s">
        <v>47</v>
      </c>
      <c r="E17" s="30" t="s">
        <v>62</v>
      </c>
      <c r="F17" s="31" t="s">
        <v>63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63.75">
      <c r="A18" s="34" t="s">
        <v>50</v>
      </c>
      <c r="E18" s="35" t="s">
        <v>64</v>
      </c>
    </row>
    <row r="19" spans="1:5" ht="12.75">
      <c r="A19" s="36" t="s">
        <v>52</v>
      </c>
      <c r="E19" s="37" t="s">
        <v>65</v>
      </c>
    </row>
    <row r="20" spans="1:5" ht="12.75">
      <c r="A20" t="s">
        <v>54</v>
      </c>
      <c r="E20" s="35" t="s">
        <v>66</v>
      </c>
    </row>
    <row r="21" spans="1:16" ht="12.75">
      <c r="A21" s="25" t="s">
        <v>45</v>
      </c>
      <c r="B21" s="29" t="s">
        <v>33</v>
      </c>
      <c r="C21" s="29" t="s">
        <v>67</v>
      </c>
      <c r="D21" s="25" t="s">
        <v>47</v>
      </c>
      <c r="E21" s="30" t="s">
        <v>68</v>
      </c>
      <c r="F21" s="31" t="s">
        <v>63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63.75">
      <c r="A22" s="34" t="s">
        <v>50</v>
      </c>
      <c r="E22" s="35" t="s">
        <v>69</v>
      </c>
    </row>
    <row r="23" spans="1:5" ht="12.75">
      <c r="A23" s="36" t="s">
        <v>52</v>
      </c>
      <c r="E23" s="37" t="s">
        <v>65</v>
      </c>
    </row>
    <row r="24" spans="1:5" ht="38.25">
      <c r="A24" t="s">
        <v>54</v>
      </c>
      <c r="E24" s="35" t="s">
        <v>70</v>
      </c>
    </row>
    <row r="25" spans="1:16" ht="12.75">
      <c r="A25" s="25" t="s">
        <v>45</v>
      </c>
      <c r="B25" s="29" t="s">
        <v>35</v>
      </c>
      <c r="C25" s="29" t="s">
        <v>71</v>
      </c>
      <c r="D25" s="25" t="s">
        <v>47</v>
      </c>
      <c r="E25" s="30" t="s">
        <v>72</v>
      </c>
      <c r="F25" s="31" t="s">
        <v>73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51">
      <c r="A26" s="34" t="s">
        <v>50</v>
      </c>
      <c r="E26" s="35" t="s">
        <v>74</v>
      </c>
    </row>
    <row r="27" spans="1:5" ht="12.75">
      <c r="A27" s="36" t="s">
        <v>52</v>
      </c>
      <c r="E27" s="37" t="s">
        <v>65</v>
      </c>
    </row>
    <row r="28" spans="1:5" ht="12.75">
      <c r="A28" t="s">
        <v>54</v>
      </c>
      <c r="E28" s="35" t="s">
        <v>75</v>
      </c>
    </row>
    <row r="29" spans="1:16" ht="12.75">
      <c r="A29" s="25" t="s">
        <v>45</v>
      </c>
      <c r="B29" s="29" t="s">
        <v>37</v>
      </c>
      <c r="C29" s="29" t="s">
        <v>76</v>
      </c>
      <c r="D29" s="25" t="s">
        <v>47</v>
      </c>
      <c r="E29" s="30" t="s">
        <v>77</v>
      </c>
      <c r="F29" s="31" t="s">
        <v>63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76.5">
      <c r="A30" s="34" t="s">
        <v>50</v>
      </c>
      <c r="E30" s="35" t="s">
        <v>78</v>
      </c>
    </row>
    <row r="31" spans="1:5" ht="12.75">
      <c r="A31" s="36" t="s">
        <v>52</v>
      </c>
      <c r="E31" s="37" t="s">
        <v>65</v>
      </c>
    </row>
    <row r="32" spans="1:5" ht="12.75">
      <c r="A32" t="s">
        <v>54</v>
      </c>
      <c r="E32" s="35" t="s">
        <v>75</v>
      </c>
    </row>
    <row r="33" spans="1:16" ht="12.75">
      <c r="A33" s="25" t="s">
        <v>45</v>
      </c>
      <c r="B33" s="29" t="s">
        <v>79</v>
      </c>
      <c r="C33" s="29" t="s">
        <v>80</v>
      </c>
      <c r="D33" s="25" t="s">
        <v>47</v>
      </c>
      <c r="E33" s="30" t="s">
        <v>81</v>
      </c>
      <c r="F33" s="31" t="s">
        <v>63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14.75">
      <c r="A34" s="34" t="s">
        <v>50</v>
      </c>
      <c r="E34" s="35" t="s">
        <v>82</v>
      </c>
    </row>
    <row r="35" spans="1:5" ht="12.75">
      <c r="A35" s="36" t="s">
        <v>52</v>
      </c>
      <c r="E35" s="37" t="s">
        <v>65</v>
      </c>
    </row>
    <row r="36" spans="1:5" ht="12.75">
      <c r="A36" t="s">
        <v>54</v>
      </c>
      <c r="E36" s="35" t="s">
        <v>75</v>
      </c>
    </row>
    <row r="37" spans="1:16" ht="12.75">
      <c r="A37" s="25" t="s">
        <v>45</v>
      </c>
      <c r="B37" s="29" t="s">
        <v>83</v>
      </c>
      <c r="C37" s="29" t="s">
        <v>84</v>
      </c>
      <c r="D37" s="25" t="s">
        <v>47</v>
      </c>
      <c r="E37" s="30" t="s">
        <v>85</v>
      </c>
      <c r="F37" s="31" t="s">
        <v>63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86</v>
      </c>
    </row>
    <row r="39" spans="1:5" ht="12.75">
      <c r="A39" s="36" t="s">
        <v>52</v>
      </c>
      <c r="E39" s="37" t="s">
        <v>65</v>
      </c>
    </row>
    <row r="40" spans="1:5" ht="12.75">
      <c r="A40" t="s">
        <v>54</v>
      </c>
      <c r="E40" s="35" t="s">
        <v>87</v>
      </c>
    </row>
    <row r="41" spans="1:18" ht="12.75" customHeight="1">
      <c r="A41" s="6" t="s">
        <v>43</v>
      </c>
      <c r="B41" s="6"/>
      <c r="C41" s="39" t="s">
        <v>29</v>
      </c>
      <c r="D41" s="6"/>
      <c r="E41" s="27" t="s">
        <v>88</v>
      </c>
      <c r="F41" s="6"/>
      <c r="G41" s="6"/>
      <c r="H41" s="6"/>
      <c r="I41" s="40">
        <f>0+Q41</f>
      </c>
      <c r="O41">
        <f>0+R41</f>
      </c>
      <c r="Q41">
        <f>0+I42+I46+I50+I54+I58+I62+I66+I70+I74+I78</f>
      </c>
      <c r="R41">
        <f>0+O42+O46+O50+O54+O58+O62+O66+O70+O74+O78</f>
      </c>
    </row>
    <row r="42" spans="1:16" ht="12.75">
      <c r="A42" s="25" t="s">
        <v>45</v>
      </c>
      <c r="B42" s="29" t="s">
        <v>40</v>
      </c>
      <c r="C42" s="29" t="s">
        <v>89</v>
      </c>
      <c r="D42" s="25" t="s">
        <v>47</v>
      </c>
      <c r="E42" s="30" t="s">
        <v>90</v>
      </c>
      <c r="F42" s="31" t="s">
        <v>91</v>
      </c>
      <c r="G42" s="32">
        <v>5.3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92</v>
      </c>
    </row>
    <row r="44" spans="1:5" ht="12.75">
      <c r="A44" s="36" t="s">
        <v>52</v>
      </c>
      <c r="E44" s="37" t="s">
        <v>93</v>
      </c>
    </row>
    <row r="45" spans="1:5" ht="63.75">
      <c r="A45" t="s">
        <v>54</v>
      </c>
      <c r="E45" s="35" t="s">
        <v>94</v>
      </c>
    </row>
    <row r="46" spans="1:16" ht="12.75">
      <c r="A46" s="25" t="s">
        <v>45</v>
      </c>
      <c r="B46" s="29" t="s">
        <v>42</v>
      </c>
      <c r="C46" s="29" t="s">
        <v>95</v>
      </c>
      <c r="D46" s="25" t="s">
        <v>47</v>
      </c>
      <c r="E46" s="30" t="s">
        <v>96</v>
      </c>
      <c r="F46" s="31" t="s">
        <v>91</v>
      </c>
      <c r="G46" s="32">
        <v>294.75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97</v>
      </c>
    </row>
    <row r="48" spans="1:5" ht="12.75">
      <c r="A48" s="36" t="s">
        <v>52</v>
      </c>
      <c r="E48" s="37" t="s">
        <v>98</v>
      </c>
    </row>
    <row r="49" spans="1:5" ht="38.25">
      <c r="A49" t="s">
        <v>54</v>
      </c>
      <c r="E49" s="35" t="s">
        <v>99</v>
      </c>
    </row>
    <row r="50" spans="1:16" ht="12.75">
      <c r="A50" s="25" t="s">
        <v>45</v>
      </c>
      <c r="B50" s="29" t="s">
        <v>100</v>
      </c>
      <c r="C50" s="29" t="s">
        <v>101</v>
      </c>
      <c r="D50" s="25" t="s">
        <v>47</v>
      </c>
      <c r="E50" s="30" t="s">
        <v>102</v>
      </c>
      <c r="F50" s="31" t="s">
        <v>91</v>
      </c>
      <c r="G50" s="32">
        <v>82.6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103</v>
      </c>
    </row>
    <row r="52" spans="1:5" ht="12.75">
      <c r="A52" s="36" t="s">
        <v>52</v>
      </c>
      <c r="E52" s="37" t="s">
        <v>104</v>
      </c>
    </row>
    <row r="53" spans="1:5" ht="369.75">
      <c r="A53" t="s">
        <v>54</v>
      </c>
      <c r="E53" s="35" t="s">
        <v>105</v>
      </c>
    </row>
    <row r="54" spans="1:16" ht="12.75">
      <c r="A54" s="25" t="s">
        <v>45</v>
      </c>
      <c r="B54" s="29" t="s">
        <v>106</v>
      </c>
      <c r="C54" s="29" t="s">
        <v>107</v>
      </c>
      <c r="D54" s="25" t="s">
        <v>47</v>
      </c>
      <c r="E54" s="30" t="s">
        <v>108</v>
      </c>
      <c r="F54" s="31" t="s">
        <v>91</v>
      </c>
      <c r="G54" s="32">
        <v>56.75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109</v>
      </c>
    </row>
    <row r="56" spans="1:5" ht="12.75">
      <c r="A56" s="36" t="s">
        <v>52</v>
      </c>
      <c r="E56" s="37" t="s">
        <v>110</v>
      </c>
    </row>
    <row r="57" spans="1:5" ht="318.75">
      <c r="A57" t="s">
        <v>54</v>
      </c>
      <c r="E57" s="35" t="s">
        <v>111</v>
      </c>
    </row>
    <row r="58" spans="1:16" ht="12.75">
      <c r="A58" s="25" t="s">
        <v>45</v>
      </c>
      <c r="B58" s="29" t="s">
        <v>112</v>
      </c>
      <c r="C58" s="29" t="s">
        <v>113</v>
      </c>
      <c r="D58" s="25" t="s">
        <v>47</v>
      </c>
      <c r="E58" s="30" t="s">
        <v>114</v>
      </c>
      <c r="F58" s="31" t="s">
        <v>91</v>
      </c>
      <c r="G58" s="32">
        <v>45.4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115</v>
      </c>
    </row>
    <row r="60" spans="1:5" ht="12.75">
      <c r="A60" s="36" t="s">
        <v>52</v>
      </c>
      <c r="E60" s="37" t="s">
        <v>116</v>
      </c>
    </row>
    <row r="61" spans="1:5" ht="242.25">
      <c r="A61" t="s">
        <v>54</v>
      </c>
      <c r="E61" s="35" t="s">
        <v>117</v>
      </c>
    </row>
    <row r="62" spans="1:16" ht="12.75">
      <c r="A62" s="25" t="s">
        <v>45</v>
      </c>
      <c r="B62" s="29" t="s">
        <v>118</v>
      </c>
      <c r="C62" s="29" t="s">
        <v>119</v>
      </c>
      <c r="D62" s="25" t="s">
        <v>47</v>
      </c>
      <c r="E62" s="30" t="s">
        <v>120</v>
      </c>
      <c r="F62" s="31" t="s">
        <v>91</v>
      </c>
      <c r="G62" s="32">
        <v>56.75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121</v>
      </c>
    </row>
    <row r="64" spans="1:5" ht="12.75">
      <c r="A64" s="36" t="s">
        <v>52</v>
      </c>
      <c r="E64" s="37" t="s">
        <v>122</v>
      </c>
    </row>
    <row r="65" spans="1:5" ht="229.5">
      <c r="A65" t="s">
        <v>54</v>
      </c>
      <c r="E65" s="35" t="s">
        <v>123</v>
      </c>
    </row>
    <row r="66" spans="1:16" ht="12.75">
      <c r="A66" s="25" t="s">
        <v>45</v>
      </c>
      <c r="B66" s="29" t="s">
        <v>124</v>
      </c>
      <c r="C66" s="29" t="s">
        <v>125</v>
      </c>
      <c r="D66" s="25" t="s">
        <v>47</v>
      </c>
      <c r="E66" s="30" t="s">
        <v>126</v>
      </c>
      <c r="F66" s="31" t="s">
        <v>127</v>
      </c>
      <c r="G66" s="32">
        <v>1224.28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128</v>
      </c>
    </row>
    <row r="68" spans="1:5" ht="51">
      <c r="A68" s="36" t="s">
        <v>52</v>
      </c>
      <c r="E68" s="37" t="s">
        <v>129</v>
      </c>
    </row>
    <row r="69" spans="1:5" ht="25.5">
      <c r="A69" t="s">
        <v>54</v>
      </c>
      <c r="E69" s="35" t="s">
        <v>130</v>
      </c>
    </row>
    <row r="70" spans="1:16" ht="12.75">
      <c r="A70" s="25" t="s">
        <v>45</v>
      </c>
      <c r="B70" s="29" t="s">
        <v>131</v>
      </c>
      <c r="C70" s="29" t="s">
        <v>132</v>
      </c>
      <c r="D70" s="25" t="s">
        <v>47</v>
      </c>
      <c r="E70" s="30" t="s">
        <v>133</v>
      </c>
      <c r="F70" s="31" t="s">
        <v>91</v>
      </c>
      <c r="G70" s="32">
        <v>294.75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134</v>
      </c>
    </row>
    <row r="72" spans="1:5" ht="12.75">
      <c r="A72" s="36" t="s">
        <v>52</v>
      </c>
      <c r="E72" s="37" t="s">
        <v>98</v>
      </c>
    </row>
    <row r="73" spans="1:5" ht="38.25">
      <c r="A73" t="s">
        <v>54</v>
      </c>
      <c r="E73" s="35" t="s">
        <v>135</v>
      </c>
    </row>
    <row r="74" spans="1:16" ht="12.75">
      <c r="A74" s="25" t="s">
        <v>45</v>
      </c>
      <c r="B74" s="29" t="s">
        <v>136</v>
      </c>
      <c r="C74" s="29" t="s">
        <v>137</v>
      </c>
      <c r="D74" s="25" t="s">
        <v>47</v>
      </c>
      <c r="E74" s="30" t="s">
        <v>138</v>
      </c>
      <c r="F74" s="31" t="s">
        <v>127</v>
      </c>
      <c r="G74" s="32">
        <v>205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139</v>
      </c>
    </row>
    <row r="76" spans="1:5" ht="12.75">
      <c r="A76" s="36" t="s">
        <v>52</v>
      </c>
      <c r="E76" s="37" t="s">
        <v>140</v>
      </c>
    </row>
    <row r="77" spans="1:5" ht="25.5">
      <c r="A77" t="s">
        <v>54</v>
      </c>
      <c r="E77" s="35" t="s">
        <v>141</v>
      </c>
    </row>
    <row r="78" spans="1:16" ht="12.75">
      <c r="A78" s="25" t="s">
        <v>45</v>
      </c>
      <c r="B78" s="29" t="s">
        <v>142</v>
      </c>
      <c r="C78" s="29" t="s">
        <v>143</v>
      </c>
      <c r="D78" s="25" t="s">
        <v>47</v>
      </c>
      <c r="E78" s="30" t="s">
        <v>144</v>
      </c>
      <c r="F78" s="31" t="s">
        <v>91</v>
      </c>
      <c r="G78" s="32">
        <v>419.21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51">
      <c r="A79" s="34" t="s">
        <v>50</v>
      </c>
      <c r="E79" s="35" t="s">
        <v>145</v>
      </c>
    </row>
    <row r="80" spans="1:5" ht="12.75">
      <c r="A80" s="36" t="s">
        <v>52</v>
      </c>
      <c r="E80" s="37" t="s">
        <v>146</v>
      </c>
    </row>
    <row r="81" spans="1:5" ht="280.5">
      <c r="A81" t="s">
        <v>54</v>
      </c>
      <c r="E81" s="35" t="s">
        <v>147</v>
      </c>
    </row>
    <row r="82" spans="1:18" ht="12.75" customHeight="1">
      <c r="A82" s="6" t="s">
        <v>43</v>
      </c>
      <c r="B82" s="6"/>
      <c r="C82" s="39" t="s">
        <v>23</v>
      </c>
      <c r="D82" s="6"/>
      <c r="E82" s="27" t="s">
        <v>148</v>
      </c>
      <c r="F82" s="6"/>
      <c r="G82" s="6"/>
      <c r="H82" s="6"/>
      <c r="I82" s="40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149</v>
      </c>
      <c r="C83" s="29" t="s">
        <v>150</v>
      </c>
      <c r="D83" s="25" t="s">
        <v>29</v>
      </c>
      <c r="E83" s="30" t="s">
        <v>151</v>
      </c>
      <c r="F83" s="31" t="s">
        <v>127</v>
      </c>
      <c r="G83" s="32">
        <v>340.5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152</v>
      </c>
    </row>
    <row r="85" spans="1:5" ht="12.75">
      <c r="A85" s="36" t="s">
        <v>52</v>
      </c>
      <c r="E85" s="37" t="s">
        <v>153</v>
      </c>
    </row>
    <row r="86" spans="1:5" ht="102">
      <c r="A86" t="s">
        <v>54</v>
      </c>
      <c r="E86" s="35" t="s">
        <v>154</v>
      </c>
    </row>
    <row r="87" spans="1:16" ht="12.75">
      <c r="A87" s="25" t="s">
        <v>45</v>
      </c>
      <c r="B87" s="29" t="s">
        <v>155</v>
      </c>
      <c r="C87" s="29" t="s">
        <v>150</v>
      </c>
      <c r="D87" s="25" t="s">
        <v>23</v>
      </c>
      <c r="E87" s="30" t="s">
        <v>151</v>
      </c>
      <c r="F87" s="31" t="s">
        <v>127</v>
      </c>
      <c r="G87" s="32">
        <v>1224.28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25.5">
      <c r="A88" s="34" t="s">
        <v>50</v>
      </c>
      <c r="E88" s="35" t="s">
        <v>156</v>
      </c>
    </row>
    <row r="89" spans="1:5" ht="51">
      <c r="A89" s="36" t="s">
        <v>52</v>
      </c>
      <c r="E89" s="37" t="s">
        <v>129</v>
      </c>
    </row>
    <row r="90" spans="1:5" ht="102">
      <c r="A90" t="s">
        <v>54</v>
      </c>
      <c r="E90" s="35" t="s">
        <v>154</v>
      </c>
    </row>
    <row r="91" spans="1:18" ht="12.75" customHeight="1">
      <c r="A91" s="6" t="s">
        <v>43</v>
      </c>
      <c r="B91" s="6"/>
      <c r="C91" s="39" t="s">
        <v>35</v>
      </c>
      <c r="D91" s="6"/>
      <c r="E91" s="27" t="s">
        <v>25</v>
      </c>
      <c r="F91" s="6"/>
      <c r="G91" s="6"/>
      <c r="H91" s="6"/>
      <c r="I91" s="40">
        <f>0+Q91</f>
      </c>
      <c r="O91">
        <f>0+R91</f>
      </c>
      <c r="Q91">
        <f>0+I92+I96+I100+I104+I108+I112+I116+I120+I124+I128+I132</f>
      </c>
      <c r="R91">
        <f>0+O92+O96+O100+O104+O108+O112+O116+O120+O124+O128+O132</f>
      </c>
    </row>
    <row r="92" spans="1:16" ht="12.75">
      <c r="A92" s="25" t="s">
        <v>45</v>
      </c>
      <c r="B92" s="29" t="s">
        <v>157</v>
      </c>
      <c r="C92" s="29" t="s">
        <v>158</v>
      </c>
      <c r="D92" s="25" t="s">
        <v>47</v>
      </c>
      <c r="E92" s="30" t="s">
        <v>159</v>
      </c>
      <c r="F92" s="31" t="s">
        <v>91</v>
      </c>
      <c r="G92" s="32">
        <v>612.14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160</v>
      </c>
    </row>
    <row r="94" spans="1:5" ht="51">
      <c r="A94" s="36" t="s">
        <v>52</v>
      </c>
      <c r="E94" s="37" t="s">
        <v>161</v>
      </c>
    </row>
    <row r="95" spans="1:5" ht="127.5">
      <c r="A95" t="s">
        <v>54</v>
      </c>
      <c r="E95" s="35" t="s">
        <v>162</v>
      </c>
    </row>
    <row r="96" spans="1:16" ht="12.75">
      <c r="A96" s="25" t="s">
        <v>45</v>
      </c>
      <c r="B96" s="29" t="s">
        <v>163</v>
      </c>
      <c r="C96" s="29" t="s">
        <v>164</v>
      </c>
      <c r="D96" s="25" t="s">
        <v>47</v>
      </c>
      <c r="E96" s="30" t="s">
        <v>165</v>
      </c>
      <c r="F96" s="31" t="s">
        <v>91</v>
      </c>
      <c r="G96" s="32">
        <v>269.342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166</v>
      </c>
    </row>
    <row r="98" spans="1:5" ht="51">
      <c r="A98" s="36" t="s">
        <v>52</v>
      </c>
      <c r="E98" s="37" t="s">
        <v>167</v>
      </c>
    </row>
    <row r="99" spans="1:5" ht="51">
      <c r="A99" t="s">
        <v>54</v>
      </c>
      <c r="E99" s="35" t="s">
        <v>168</v>
      </c>
    </row>
    <row r="100" spans="1:16" ht="12.75">
      <c r="A100" s="25" t="s">
        <v>45</v>
      </c>
      <c r="B100" s="29" t="s">
        <v>169</v>
      </c>
      <c r="C100" s="29" t="s">
        <v>170</v>
      </c>
      <c r="D100" s="25" t="s">
        <v>47</v>
      </c>
      <c r="E100" s="30" t="s">
        <v>171</v>
      </c>
      <c r="F100" s="31" t="s">
        <v>127</v>
      </c>
      <c r="G100" s="32">
        <v>1002.75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172</v>
      </c>
    </row>
    <row r="102" spans="1:5" ht="12.75">
      <c r="A102" s="36" t="s">
        <v>52</v>
      </c>
      <c r="E102" s="37" t="s">
        <v>173</v>
      </c>
    </row>
    <row r="103" spans="1:5" ht="51">
      <c r="A103" t="s">
        <v>54</v>
      </c>
      <c r="E103" s="35" t="s">
        <v>174</v>
      </c>
    </row>
    <row r="104" spans="1:16" ht="12.75">
      <c r="A104" s="25" t="s">
        <v>45</v>
      </c>
      <c r="B104" s="29" t="s">
        <v>175</v>
      </c>
      <c r="C104" s="29" t="s">
        <v>176</v>
      </c>
      <c r="D104" s="25" t="s">
        <v>47</v>
      </c>
      <c r="E104" s="30" t="s">
        <v>177</v>
      </c>
      <c r="F104" s="31" t="s">
        <v>127</v>
      </c>
      <c r="G104" s="32">
        <v>983.65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178</v>
      </c>
    </row>
    <row r="106" spans="1:5" ht="12.75">
      <c r="A106" s="36" t="s">
        <v>52</v>
      </c>
      <c r="E106" s="37" t="s">
        <v>179</v>
      </c>
    </row>
    <row r="107" spans="1:5" ht="51">
      <c r="A107" t="s">
        <v>54</v>
      </c>
      <c r="E107" s="35" t="s">
        <v>174</v>
      </c>
    </row>
    <row r="108" spans="1:16" ht="12.75">
      <c r="A108" s="25" t="s">
        <v>45</v>
      </c>
      <c r="B108" s="29" t="s">
        <v>180</v>
      </c>
      <c r="C108" s="29" t="s">
        <v>181</v>
      </c>
      <c r="D108" s="25" t="s">
        <v>47</v>
      </c>
      <c r="E108" s="30" t="s">
        <v>182</v>
      </c>
      <c r="F108" s="31" t="s">
        <v>91</v>
      </c>
      <c r="G108" s="32">
        <v>39.346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183</v>
      </c>
    </row>
    <row r="110" spans="1:5" ht="12.75">
      <c r="A110" s="36" t="s">
        <v>52</v>
      </c>
      <c r="E110" s="37" t="s">
        <v>184</v>
      </c>
    </row>
    <row r="111" spans="1:5" ht="140.25">
      <c r="A111" t="s">
        <v>54</v>
      </c>
      <c r="E111" s="35" t="s">
        <v>185</v>
      </c>
    </row>
    <row r="112" spans="1:16" ht="12.75">
      <c r="A112" s="25" t="s">
        <v>45</v>
      </c>
      <c r="B112" s="29" t="s">
        <v>186</v>
      </c>
      <c r="C112" s="29" t="s">
        <v>187</v>
      </c>
      <c r="D112" s="25" t="s">
        <v>47</v>
      </c>
      <c r="E112" s="30" t="s">
        <v>188</v>
      </c>
      <c r="F112" s="31" t="s">
        <v>91</v>
      </c>
      <c r="G112" s="32">
        <v>72.198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189</v>
      </c>
    </row>
    <row r="114" spans="1:5" ht="12.75">
      <c r="A114" s="36" t="s">
        <v>52</v>
      </c>
      <c r="E114" s="37" t="s">
        <v>190</v>
      </c>
    </row>
    <row r="115" spans="1:5" ht="140.25">
      <c r="A115" t="s">
        <v>54</v>
      </c>
      <c r="E115" s="35" t="s">
        <v>185</v>
      </c>
    </row>
    <row r="116" spans="1:16" ht="12.75">
      <c r="A116" s="25" t="s">
        <v>45</v>
      </c>
      <c r="B116" s="29" t="s">
        <v>191</v>
      </c>
      <c r="C116" s="29" t="s">
        <v>192</v>
      </c>
      <c r="D116" s="25" t="s">
        <v>29</v>
      </c>
      <c r="E116" s="30" t="s">
        <v>193</v>
      </c>
      <c r="F116" s="31" t="s">
        <v>127</v>
      </c>
      <c r="G116" s="32">
        <v>212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25.5">
      <c r="A117" s="34" t="s">
        <v>50</v>
      </c>
      <c r="E117" s="35" t="s">
        <v>194</v>
      </c>
    </row>
    <row r="118" spans="1:5" ht="12.75">
      <c r="A118" s="36" t="s">
        <v>52</v>
      </c>
      <c r="E118" s="37" t="s">
        <v>195</v>
      </c>
    </row>
    <row r="119" spans="1:5" ht="153">
      <c r="A119" t="s">
        <v>54</v>
      </c>
      <c r="E119" s="35" t="s">
        <v>196</v>
      </c>
    </row>
    <row r="120" spans="1:16" ht="12.75">
      <c r="A120" s="25" t="s">
        <v>45</v>
      </c>
      <c r="B120" s="29" t="s">
        <v>197</v>
      </c>
      <c r="C120" s="29" t="s">
        <v>192</v>
      </c>
      <c r="D120" s="25" t="s">
        <v>23</v>
      </c>
      <c r="E120" s="30" t="s">
        <v>193</v>
      </c>
      <c r="F120" s="31" t="s">
        <v>127</v>
      </c>
      <c r="G120" s="32">
        <v>2.57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198</v>
      </c>
    </row>
    <row r="122" spans="1:5" ht="12.75">
      <c r="A122" s="36" t="s">
        <v>52</v>
      </c>
      <c r="E122" s="37" t="s">
        <v>199</v>
      </c>
    </row>
    <row r="123" spans="1:5" ht="153">
      <c r="A123" t="s">
        <v>54</v>
      </c>
      <c r="E123" s="35" t="s">
        <v>196</v>
      </c>
    </row>
    <row r="124" spans="1:16" ht="25.5">
      <c r="A124" s="25" t="s">
        <v>45</v>
      </c>
      <c r="B124" s="29" t="s">
        <v>200</v>
      </c>
      <c r="C124" s="29" t="s">
        <v>201</v>
      </c>
      <c r="D124" s="25" t="s">
        <v>29</v>
      </c>
      <c r="E124" s="30" t="s">
        <v>202</v>
      </c>
      <c r="F124" s="31" t="s">
        <v>127</v>
      </c>
      <c r="G124" s="32">
        <v>3.28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203</v>
      </c>
    </row>
    <row r="126" spans="1:5" ht="12.75">
      <c r="A126" s="36" t="s">
        <v>52</v>
      </c>
      <c r="E126" s="37" t="s">
        <v>204</v>
      </c>
    </row>
    <row r="127" spans="1:5" ht="153">
      <c r="A127" t="s">
        <v>54</v>
      </c>
      <c r="E127" s="35" t="s">
        <v>196</v>
      </c>
    </row>
    <row r="128" spans="1:16" ht="12.75">
      <c r="A128" s="25" t="s">
        <v>45</v>
      </c>
      <c r="B128" s="29" t="s">
        <v>205</v>
      </c>
      <c r="C128" s="29" t="s">
        <v>206</v>
      </c>
      <c r="D128" s="25" t="s">
        <v>47</v>
      </c>
      <c r="E128" s="30" t="s">
        <v>207</v>
      </c>
      <c r="F128" s="31" t="s">
        <v>91</v>
      </c>
      <c r="G128" s="32">
        <v>140.352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208</v>
      </c>
    </row>
    <row r="130" spans="1:5" ht="38.25">
      <c r="A130" s="36" t="s">
        <v>52</v>
      </c>
      <c r="E130" s="37" t="s">
        <v>209</v>
      </c>
    </row>
    <row r="131" spans="1:5" ht="127.5">
      <c r="A131" t="s">
        <v>54</v>
      </c>
      <c r="E131" s="35" t="s">
        <v>162</v>
      </c>
    </row>
    <row r="132" spans="1:16" ht="12.75">
      <c r="A132" s="25" t="s">
        <v>45</v>
      </c>
      <c r="B132" s="29" t="s">
        <v>210</v>
      </c>
      <c r="C132" s="29" t="s">
        <v>211</v>
      </c>
      <c r="D132" s="25" t="s">
        <v>47</v>
      </c>
      <c r="E132" s="30" t="s">
        <v>212</v>
      </c>
      <c r="F132" s="31" t="s">
        <v>127</v>
      </c>
      <c r="G132" s="32">
        <v>54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213</v>
      </c>
    </row>
    <row r="134" spans="1:5" ht="12.75">
      <c r="A134" s="36" t="s">
        <v>52</v>
      </c>
      <c r="E134" s="37" t="s">
        <v>214</v>
      </c>
    </row>
    <row r="135" spans="1:5" ht="153">
      <c r="A135" t="s">
        <v>54</v>
      </c>
      <c r="E135" s="35" t="s">
        <v>215</v>
      </c>
    </row>
    <row r="136" spans="1:18" ht="12.75" customHeight="1">
      <c r="A136" s="6" t="s">
        <v>43</v>
      </c>
      <c r="B136" s="6"/>
      <c r="C136" s="39" t="s">
        <v>83</v>
      </c>
      <c r="D136" s="6"/>
      <c r="E136" s="27" t="s">
        <v>216</v>
      </c>
      <c r="F136" s="6"/>
      <c r="G136" s="6"/>
      <c r="H136" s="6"/>
      <c r="I136" s="40">
        <f>0+Q136</f>
      </c>
      <c r="O136">
        <f>0+R136</f>
      </c>
      <c r="Q136">
        <f>0+I137+I141</f>
      </c>
      <c r="R136">
        <f>0+O137+O141</f>
      </c>
    </row>
    <row r="137" spans="1:16" ht="12.75">
      <c r="A137" s="25" t="s">
        <v>45</v>
      </c>
      <c r="B137" s="29" t="s">
        <v>217</v>
      </c>
      <c r="C137" s="29" t="s">
        <v>218</v>
      </c>
      <c r="D137" s="25" t="s">
        <v>47</v>
      </c>
      <c r="E137" s="30" t="s">
        <v>219</v>
      </c>
      <c r="F137" s="31" t="s">
        <v>220</v>
      </c>
      <c r="G137" s="32">
        <v>227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221</v>
      </c>
    </row>
    <row r="139" spans="1:5" ht="12.75">
      <c r="A139" s="36" t="s">
        <v>52</v>
      </c>
      <c r="E139" s="37" t="s">
        <v>222</v>
      </c>
    </row>
    <row r="140" spans="1:5" ht="242.25">
      <c r="A140" t="s">
        <v>54</v>
      </c>
      <c r="E140" s="35" t="s">
        <v>223</v>
      </c>
    </row>
    <row r="141" spans="1:16" ht="12.75">
      <c r="A141" s="25" t="s">
        <v>45</v>
      </c>
      <c r="B141" s="29" t="s">
        <v>224</v>
      </c>
      <c r="C141" s="29" t="s">
        <v>225</v>
      </c>
      <c r="D141" s="25" t="s">
        <v>47</v>
      </c>
      <c r="E141" s="30" t="s">
        <v>226</v>
      </c>
      <c r="F141" s="31" t="s">
        <v>220</v>
      </c>
      <c r="G141" s="32">
        <v>2</v>
      </c>
      <c r="H141" s="33">
        <v>0</v>
      </c>
      <c r="I141" s="33">
        <f>ROUND(ROUND(H141,2)*ROUND(G141,3),2)</f>
      </c>
      <c r="O141">
        <f>(I141*0)/100</f>
      </c>
      <c r="P141" t="s">
        <v>27</v>
      </c>
    </row>
    <row r="142" spans="1:5" ht="25.5">
      <c r="A142" s="34" t="s">
        <v>50</v>
      </c>
      <c r="E142" s="35" t="s">
        <v>227</v>
      </c>
    </row>
    <row r="143" spans="1:5" ht="12.75">
      <c r="A143" s="36" t="s">
        <v>52</v>
      </c>
      <c r="E143" s="37" t="s">
        <v>228</v>
      </c>
    </row>
    <row r="144" spans="1:5" ht="255">
      <c r="A144" t="s">
        <v>54</v>
      </c>
      <c r="E144" s="35" t="s">
        <v>229</v>
      </c>
    </row>
    <row r="145" spans="1:18" ht="12.75" customHeight="1">
      <c r="A145" s="6" t="s">
        <v>43</v>
      </c>
      <c r="B145" s="6"/>
      <c r="C145" s="39" t="s">
        <v>40</v>
      </c>
      <c r="D145" s="6"/>
      <c r="E145" s="27" t="s">
        <v>230</v>
      </c>
      <c r="F145" s="6"/>
      <c r="G145" s="6"/>
      <c r="H145" s="6"/>
      <c r="I145" s="40">
        <f>0+Q145</f>
      </c>
      <c r="O145">
        <f>0+R145</f>
      </c>
      <c r="Q145">
        <f>0+I146+I150+I154+I158+I162+I166+I170+I174+I178+I182</f>
      </c>
      <c r="R145">
        <f>0+O146+O150+O154+O158+O162+O166+O170+O174+O178+O182</f>
      </c>
    </row>
    <row r="146" spans="1:16" ht="25.5">
      <c r="A146" s="25" t="s">
        <v>45</v>
      </c>
      <c r="B146" s="29" t="s">
        <v>231</v>
      </c>
      <c r="C146" s="29" t="s">
        <v>232</v>
      </c>
      <c r="D146" s="25" t="s">
        <v>47</v>
      </c>
      <c r="E146" s="30" t="s">
        <v>233</v>
      </c>
      <c r="F146" s="31" t="s">
        <v>234</v>
      </c>
      <c r="G146" s="32">
        <v>2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25.5">
      <c r="A147" s="34" t="s">
        <v>50</v>
      </c>
      <c r="E147" s="35" t="s">
        <v>235</v>
      </c>
    </row>
    <row r="148" spans="1:5" ht="12.75">
      <c r="A148" s="36" t="s">
        <v>52</v>
      </c>
      <c r="E148" s="37" t="s">
        <v>236</v>
      </c>
    </row>
    <row r="149" spans="1:5" ht="51">
      <c r="A149" t="s">
        <v>54</v>
      </c>
      <c r="E149" s="35" t="s">
        <v>237</v>
      </c>
    </row>
    <row r="150" spans="1:16" ht="12.75">
      <c r="A150" s="25" t="s">
        <v>45</v>
      </c>
      <c r="B150" s="29" t="s">
        <v>238</v>
      </c>
      <c r="C150" s="29" t="s">
        <v>239</v>
      </c>
      <c r="D150" s="25" t="s">
        <v>47</v>
      </c>
      <c r="E150" s="30" t="s">
        <v>240</v>
      </c>
      <c r="F150" s="31" t="s">
        <v>220</v>
      </c>
      <c r="G150" s="32">
        <v>113.84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241</v>
      </c>
    </row>
    <row r="152" spans="1:5" ht="12.75">
      <c r="A152" s="36" t="s">
        <v>52</v>
      </c>
      <c r="E152" s="37" t="s">
        <v>242</v>
      </c>
    </row>
    <row r="153" spans="1:5" ht="51">
      <c r="A153" t="s">
        <v>54</v>
      </c>
      <c r="E153" s="35" t="s">
        <v>243</v>
      </c>
    </row>
    <row r="154" spans="1:16" ht="12.75">
      <c r="A154" s="25" t="s">
        <v>45</v>
      </c>
      <c r="B154" s="29" t="s">
        <v>244</v>
      </c>
      <c r="C154" s="29" t="s">
        <v>245</v>
      </c>
      <c r="D154" s="25" t="s">
        <v>29</v>
      </c>
      <c r="E154" s="30" t="s">
        <v>246</v>
      </c>
      <c r="F154" s="31" t="s">
        <v>220</v>
      </c>
      <c r="G154" s="32">
        <v>7.5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38.25">
      <c r="A155" s="34" t="s">
        <v>50</v>
      </c>
      <c r="E155" s="35" t="s">
        <v>247</v>
      </c>
    </row>
    <row r="156" spans="1:5" ht="12.75">
      <c r="A156" s="36" t="s">
        <v>52</v>
      </c>
      <c r="E156" s="37" t="s">
        <v>248</v>
      </c>
    </row>
    <row r="157" spans="1:5" ht="51">
      <c r="A157" t="s">
        <v>54</v>
      </c>
      <c r="E157" s="35" t="s">
        <v>243</v>
      </c>
    </row>
    <row r="158" spans="1:16" ht="12.75">
      <c r="A158" s="25" t="s">
        <v>45</v>
      </c>
      <c r="B158" s="29" t="s">
        <v>249</v>
      </c>
      <c r="C158" s="29" t="s">
        <v>245</v>
      </c>
      <c r="D158" s="25" t="s">
        <v>23</v>
      </c>
      <c r="E158" s="30" t="s">
        <v>246</v>
      </c>
      <c r="F158" s="31" t="s">
        <v>220</v>
      </c>
      <c r="G158" s="32">
        <v>3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51">
      <c r="A159" s="34" t="s">
        <v>50</v>
      </c>
      <c r="E159" s="35" t="s">
        <v>250</v>
      </c>
    </row>
    <row r="160" spans="1:5" ht="38.25">
      <c r="A160" s="36" t="s">
        <v>52</v>
      </c>
      <c r="E160" s="37" t="s">
        <v>251</v>
      </c>
    </row>
    <row r="161" spans="1:5" ht="51">
      <c r="A161" t="s">
        <v>54</v>
      </c>
      <c r="E161" s="35" t="s">
        <v>243</v>
      </c>
    </row>
    <row r="162" spans="1:16" ht="12.75">
      <c r="A162" s="25" t="s">
        <v>45</v>
      </c>
      <c r="B162" s="29" t="s">
        <v>252</v>
      </c>
      <c r="C162" s="29" t="s">
        <v>245</v>
      </c>
      <c r="D162" s="25" t="s">
        <v>22</v>
      </c>
      <c r="E162" s="30" t="s">
        <v>246</v>
      </c>
      <c r="F162" s="31" t="s">
        <v>220</v>
      </c>
      <c r="G162" s="32">
        <v>218.7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38.25">
      <c r="A163" s="34" t="s">
        <v>50</v>
      </c>
      <c r="E163" s="35" t="s">
        <v>253</v>
      </c>
    </row>
    <row r="164" spans="1:5" ht="12.75">
      <c r="A164" s="36" t="s">
        <v>52</v>
      </c>
      <c r="E164" s="37" t="s">
        <v>254</v>
      </c>
    </row>
    <row r="165" spans="1:5" ht="51">
      <c r="A165" t="s">
        <v>54</v>
      </c>
      <c r="E165" s="35" t="s">
        <v>243</v>
      </c>
    </row>
    <row r="166" spans="1:16" ht="12.75">
      <c r="A166" s="25" t="s">
        <v>45</v>
      </c>
      <c r="B166" s="29" t="s">
        <v>255</v>
      </c>
      <c r="C166" s="29" t="s">
        <v>256</v>
      </c>
      <c r="D166" s="25" t="s">
        <v>47</v>
      </c>
      <c r="E166" s="30" t="s">
        <v>257</v>
      </c>
      <c r="F166" s="31" t="s">
        <v>220</v>
      </c>
      <c r="G166" s="32">
        <v>356.95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25.5">
      <c r="A167" s="34" t="s">
        <v>50</v>
      </c>
      <c r="E167" s="35" t="s">
        <v>258</v>
      </c>
    </row>
    <row r="168" spans="1:5" ht="38.25">
      <c r="A168" s="36" t="s">
        <v>52</v>
      </c>
      <c r="E168" s="37" t="s">
        <v>259</v>
      </c>
    </row>
    <row r="169" spans="1:5" ht="25.5">
      <c r="A169" t="s">
        <v>54</v>
      </c>
      <c r="E169" s="35" t="s">
        <v>260</v>
      </c>
    </row>
    <row r="170" spans="1:16" ht="12.75">
      <c r="A170" s="25" t="s">
        <v>45</v>
      </c>
      <c r="B170" s="29" t="s">
        <v>261</v>
      </c>
      <c r="C170" s="29" t="s">
        <v>262</v>
      </c>
      <c r="D170" s="25" t="s">
        <v>47</v>
      </c>
      <c r="E170" s="30" t="s">
        <v>263</v>
      </c>
      <c r="F170" s="31" t="s">
        <v>220</v>
      </c>
      <c r="G170" s="32">
        <v>356.95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264</v>
      </c>
    </row>
    <row r="172" spans="1:5" ht="38.25">
      <c r="A172" s="36" t="s">
        <v>52</v>
      </c>
      <c r="E172" s="37" t="s">
        <v>259</v>
      </c>
    </row>
    <row r="173" spans="1:5" ht="38.25">
      <c r="A173" t="s">
        <v>54</v>
      </c>
      <c r="E173" s="35" t="s">
        <v>265</v>
      </c>
    </row>
    <row r="174" spans="1:16" ht="25.5">
      <c r="A174" s="25" t="s">
        <v>45</v>
      </c>
      <c r="B174" s="29" t="s">
        <v>266</v>
      </c>
      <c r="C174" s="29" t="s">
        <v>267</v>
      </c>
      <c r="D174" s="25" t="s">
        <v>47</v>
      </c>
      <c r="E174" s="30" t="s">
        <v>268</v>
      </c>
      <c r="F174" s="31" t="s">
        <v>127</v>
      </c>
      <c r="G174" s="32">
        <v>35.35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269</v>
      </c>
    </row>
    <row r="176" spans="1:5" ht="12.75">
      <c r="A176" s="36" t="s">
        <v>52</v>
      </c>
      <c r="E176" s="37" t="s">
        <v>270</v>
      </c>
    </row>
    <row r="177" spans="1:5" ht="38.25">
      <c r="A177" t="s">
        <v>54</v>
      </c>
      <c r="E177" s="35" t="s">
        <v>271</v>
      </c>
    </row>
    <row r="178" spans="1:16" ht="12.75">
      <c r="A178" s="25" t="s">
        <v>45</v>
      </c>
      <c r="B178" s="29" t="s">
        <v>272</v>
      </c>
      <c r="C178" s="29" t="s">
        <v>273</v>
      </c>
      <c r="D178" s="25" t="s">
        <v>47</v>
      </c>
      <c r="E178" s="30" t="s">
        <v>274</v>
      </c>
      <c r="F178" s="31" t="s">
        <v>220</v>
      </c>
      <c r="G178" s="32">
        <v>114.05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12.75">
      <c r="A179" s="34" t="s">
        <v>50</v>
      </c>
      <c r="E179" s="35" t="s">
        <v>275</v>
      </c>
    </row>
    <row r="180" spans="1:5" ht="12.75">
      <c r="A180" s="36" t="s">
        <v>52</v>
      </c>
      <c r="E180" s="37" t="s">
        <v>276</v>
      </c>
    </row>
    <row r="181" spans="1:5" ht="51">
      <c r="A181" t="s">
        <v>54</v>
      </c>
      <c r="E181" s="35" t="s">
        <v>277</v>
      </c>
    </row>
    <row r="182" spans="1:16" ht="12.75">
      <c r="A182" s="25" t="s">
        <v>45</v>
      </c>
      <c r="B182" s="29" t="s">
        <v>278</v>
      </c>
      <c r="C182" s="29" t="s">
        <v>279</v>
      </c>
      <c r="D182" s="25" t="s">
        <v>47</v>
      </c>
      <c r="E182" s="30" t="s">
        <v>280</v>
      </c>
      <c r="F182" s="31" t="s">
        <v>220</v>
      </c>
      <c r="G182" s="32">
        <v>16</v>
      </c>
      <c r="H182" s="33">
        <v>0</v>
      </c>
      <c r="I182" s="33">
        <f>ROUND(ROUND(H182,2)*ROUND(G182,3),2)</f>
      </c>
      <c r="O182">
        <f>(I182*0)/100</f>
      </c>
      <c r="P182" t="s">
        <v>27</v>
      </c>
    </row>
    <row r="183" spans="1:5" ht="12.75">
      <c r="A183" s="34" t="s">
        <v>50</v>
      </c>
      <c r="E183" s="35" t="s">
        <v>281</v>
      </c>
    </row>
    <row r="184" spans="1:5" ht="12.75">
      <c r="A184" s="36" t="s">
        <v>52</v>
      </c>
      <c r="E184" s="37" t="s">
        <v>282</v>
      </c>
    </row>
    <row r="185" spans="1:5" ht="76.5">
      <c r="A185" t="s">
        <v>54</v>
      </c>
      <c r="E185" s="35" t="s">
        <v>283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284</v>
      </c>
      <c r="I3" s="41">
        <f>0+I8+I53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284</v>
      </c>
      <c r="D4" s="6"/>
      <c r="E4" s="18" t="s">
        <v>285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83</v>
      </c>
      <c r="D8" s="19"/>
      <c r="E8" s="27" t="s">
        <v>286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287</v>
      </c>
      <c r="D9" s="25" t="s">
        <v>47</v>
      </c>
      <c r="E9" s="30" t="s">
        <v>288</v>
      </c>
      <c r="F9" s="31" t="s">
        <v>234</v>
      </c>
      <c r="G9" s="32">
        <v>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5" ht="12.75">
      <c r="A12" t="s">
        <v>54</v>
      </c>
      <c r="E12" s="35" t="s">
        <v>47</v>
      </c>
    </row>
    <row r="13" spans="1:16" ht="12.75">
      <c r="A13" s="25" t="s">
        <v>45</v>
      </c>
      <c r="B13" s="29" t="s">
        <v>23</v>
      </c>
      <c r="C13" s="29" t="s">
        <v>289</v>
      </c>
      <c r="D13" s="25" t="s">
        <v>47</v>
      </c>
      <c r="E13" s="30" t="s">
        <v>290</v>
      </c>
      <c r="F13" s="31" t="s">
        <v>234</v>
      </c>
      <c r="G13" s="32">
        <v>7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47</v>
      </c>
    </row>
    <row r="16" spans="1:5" ht="12.75">
      <c r="A16" t="s">
        <v>54</v>
      </c>
      <c r="E16" s="35" t="s">
        <v>47</v>
      </c>
    </row>
    <row r="17" spans="1:16" ht="12.75">
      <c r="A17" s="25" t="s">
        <v>45</v>
      </c>
      <c r="B17" s="29" t="s">
        <v>22</v>
      </c>
      <c r="C17" s="29" t="s">
        <v>291</v>
      </c>
      <c r="D17" s="25" t="s">
        <v>47</v>
      </c>
      <c r="E17" s="30" t="s">
        <v>292</v>
      </c>
      <c r="F17" s="31" t="s">
        <v>234</v>
      </c>
      <c r="G17" s="32">
        <v>7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47</v>
      </c>
    </row>
    <row r="20" spans="1:5" ht="12.75">
      <c r="A20" t="s">
        <v>54</v>
      </c>
      <c r="E20" s="35" t="s">
        <v>47</v>
      </c>
    </row>
    <row r="21" spans="1:16" ht="12.75">
      <c r="A21" s="25" t="s">
        <v>45</v>
      </c>
      <c r="B21" s="29" t="s">
        <v>33</v>
      </c>
      <c r="C21" s="29" t="s">
        <v>293</v>
      </c>
      <c r="D21" s="25" t="s">
        <v>47</v>
      </c>
      <c r="E21" s="30" t="s">
        <v>294</v>
      </c>
      <c r="F21" s="31" t="s">
        <v>234</v>
      </c>
      <c r="G21" s="32">
        <v>7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47</v>
      </c>
    </row>
    <row r="24" spans="1:5" ht="12.75">
      <c r="A24" t="s">
        <v>54</v>
      </c>
      <c r="E24" s="35" t="s">
        <v>47</v>
      </c>
    </row>
    <row r="25" spans="1:16" ht="12.75">
      <c r="A25" s="25" t="s">
        <v>45</v>
      </c>
      <c r="B25" s="29" t="s">
        <v>35</v>
      </c>
      <c r="C25" s="29" t="s">
        <v>295</v>
      </c>
      <c r="D25" s="25" t="s">
        <v>47</v>
      </c>
      <c r="E25" s="30" t="s">
        <v>296</v>
      </c>
      <c r="F25" s="31" t="s">
        <v>234</v>
      </c>
      <c r="G25" s="32">
        <v>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47</v>
      </c>
    </row>
    <row r="28" spans="1:5" ht="12.75">
      <c r="A28" t="s">
        <v>54</v>
      </c>
      <c r="E28" s="35" t="s">
        <v>47</v>
      </c>
    </row>
    <row r="29" spans="1:16" ht="12.75">
      <c r="A29" s="25" t="s">
        <v>45</v>
      </c>
      <c r="B29" s="29" t="s">
        <v>37</v>
      </c>
      <c r="C29" s="29" t="s">
        <v>297</v>
      </c>
      <c r="D29" s="25" t="s">
        <v>47</v>
      </c>
      <c r="E29" s="30" t="s">
        <v>298</v>
      </c>
      <c r="F29" s="31" t="s">
        <v>234</v>
      </c>
      <c r="G29" s="32">
        <v>7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52</v>
      </c>
      <c r="E31" s="37" t="s">
        <v>47</v>
      </c>
    </row>
    <row r="32" spans="1:5" ht="12.75">
      <c r="A32" t="s">
        <v>54</v>
      </c>
      <c r="E32" s="35" t="s">
        <v>47</v>
      </c>
    </row>
    <row r="33" spans="1:16" ht="12.75">
      <c r="A33" s="25" t="s">
        <v>45</v>
      </c>
      <c r="B33" s="29" t="s">
        <v>79</v>
      </c>
      <c r="C33" s="29" t="s">
        <v>299</v>
      </c>
      <c r="D33" s="25" t="s">
        <v>47</v>
      </c>
      <c r="E33" s="30" t="s">
        <v>300</v>
      </c>
      <c r="F33" s="31" t="s">
        <v>234</v>
      </c>
      <c r="G33" s="32">
        <v>7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52</v>
      </c>
      <c r="E35" s="37" t="s">
        <v>47</v>
      </c>
    </row>
    <row r="36" spans="1:5" ht="12.75">
      <c r="A36" t="s">
        <v>54</v>
      </c>
      <c r="E36" s="35" t="s">
        <v>47</v>
      </c>
    </row>
    <row r="37" spans="1:16" ht="12.75">
      <c r="A37" s="25" t="s">
        <v>45</v>
      </c>
      <c r="B37" s="29" t="s">
        <v>83</v>
      </c>
      <c r="C37" s="29" t="s">
        <v>301</v>
      </c>
      <c r="D37" s="25" t="s">
        <v>47</v>
      </c>
      <c r="E37" s="30" t="s">
        <v>302</v>
      </c>
      <c r="F37" s="31" t="s">
        <v>234</v>
      </c>
      <c r="G37" s="32">
        <v>7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52</v>
      </c>
      <c r="E39" s="37" t="s">
        <v>47</v>
      </c>
    </row>
    <row r="40" spans="1:5" ht="12.75">
      <c r="A40" t="s">
        <v>54</v>
      </c>
      <c r="E40" s="35" t="s">
        <v>47</v>
      </c>
    </row>
    <row r="41" spans="1:16" ht="12.75">
      <c r="A41" s="25" t="s">
        <v>45</v>
      </c>
      <c r="B41" s="29" t="s">
        <v>40</v>
      </c>
      <c r="C41" s="29" t="s">
        <v>303</v>
      </c>
      <c r="D41" s="25" t="s">
        <v>47</v>
      </c>
      <c r="E41" s="30" t="s">
        <v>304</v>
      </c>
      <c r="F41" s="31" t="s">
        <v>234</v>
      </c>
      <c r="G41" s="32">
        <v>7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52</v>
      </c>
      <c r="E43" s="37" t="s">
        <v>47</v>
      </c>
    </row>
    <row r="44" spans="1:5" ht="12.75">
      <c r="A44" t="s">
        <v>54</v>
      </c>
      <c r="E44" s="35" t="s">
        <v>47</v>
      </c>
    </row>
    <row r="45" spans="1:16" ht="12.75">
      <c r="A45" s="25" t="s">
        <v>45</v>
      </c>
      <c r="B45" s="29" t="s">
        <v>42</v>
      </c>
      <c r="C45" s="29" t="s">
        <v>305</v>
      </c>
      <c r="D45" s="25" t="s">
        <v>47</v>
      </c>
      <c r="E45" s="30" t="s">
        <v>306</v>
      </c>
      <c r="F45" s="31" t="s">
        <v>234</v>
      </c>
      <c r="G45" s="32">
        <v>3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47</v>
      </c>
    </row>
    <row r="48" spans="1:5" ht="12.75">
      <c r="A48" t="s">
        <v>54</v>
      </c>
      <c r="E48" s="35" t="s">
        <v>47</v>
      </c>
    </row>
    <row r="49" spans="1:16" ht="12.75">
      <c r="A49" s="25" t="s">
        <v>45</v>
      </c>
      <c r="B49" s="29" t="s">
        <v>100</v>
      </c>
      <c r="C49" s="29" t="s">
        <v>307</v>
      </c>
      <c r="D49" s="25" t="s">
        <v>47</v>
      </c>
      <c r="E49" s="30" t="s">
        <v>308</v>
      </c>
      <c r="F49" s="31" t="s">
        <v>234</v>
      </c>
      <c r="G49" s="32">
        <v>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47</v>
      </c>
    </row>
    <row r="52" spans="1:5" ht="12.75">
      <c r="A52" t="s">
        <v>54</v>
      </c>
      <c r="E52" s="35" t="s">
        <v>47</v>
      </c>
    </row>
    <row r="53" spans="1:18" ht="12.75" customHeight="1">
      <c r="A53" s="6" t="s">
        <v>43</v>
      </c>
      <c r="B53" s="6"/>
      <c r="C53" s="39" t="s">
        <v>309</v>
      </c>
      <c r="D53" s="6"/>
      <c r="E53" s="27" t="s">
        <v>310</v>
      </c>
      <c r="F53" s="6"/>
      <c r="G53" s="6"/>
      <c r="H53" s="6"/>
      <c r="I53" s="40">
        <f>0+Q53</f>
      </c>
      <c r="O53">
        <f>0+R53</f>
      </c>
      <c r="Q53">
        <f>0+I54</f>
      </c>
      <c r="R53">
        <f>0+O54</f>
      </c>
    </row>
    <row r="54" spans="1:16" ht="12.75">
      <c r="A54" s="25" t="s">
        <v>45</v>
      </c>
      <c r="B54" s="29" t="s">
        <v>106</v>
      </c>
      <c r="C54" s="29" t="s">
        <v>311</v>
      </c>
      <c r="D54" s="25" t="s">
        <v>47</v>
      </c>
      <c r="E54" s="30" t="s">
        <v>312</v>
      </c>
      <c r="F54" s="31" t="s">
        <v>49</v>
      </c>
      <c r="G54" s="32">
        <v>6.78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12.75">
      <c r="A56" s="36" t="s">
        <v>52</v>
      </c>
      <c r="E56" s="37" t="s">
        <v>47</v>
      </c>
    </row>
    <row r="57" spans="1:5" ht="12.75">
      <c r="A57" t="s">
        <v>54</v>
      </c>
      <c r="E57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313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313</v>
      </c>
      <c r="D4" s="6"/>
      <c r="E4" s="18" t="s">
        <v>314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315</v>
      </c>
      <c r="D9" s="25" t="s">
        <v>47</v>
      </c>
      <c r="E9" s="30" t="s">
        <v>314</v>
      </c>
      <c r="F9" s="31" t="s">
        <v>47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316</v>
      </c>
    </row>
    <row r="11" spans="1:5" ht="12.75">
      <c r="A11" s="36" t="s">
        <v>52</v>
      </c>
      <c r="E11" s="37" t="s">
        <v>65</v>
      </c>
    </row>
    <row r="12" spans="1:5" ht="12.75">
      <c r="A12" t="s">
        <v>54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