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1) VEŘEJNÉ ZAKÁZKY\2023\1_vypsane\09_VZMR_rekonstrukce_Granatova_4byty_2023\dotaz_1\doplneni_ZD_1\"/>
    </mc:Choice>
  </mc:AlternateContent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I54" i="12" s="1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U57" i="12" s="1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O57" i="12" l="1"/>
  <c r="G57" i="12"/>
  <c r="I52" i="1" s="1"/>
  <c r="I19" i="1" s="1"/>
  <c r="O49" i="12"/>
  <c r="U49" i="12"/>
  <c r="I39" i="1"/>
  <c r="I40" i="1" s="1"/>
  <c r="J39" i="1" s="1"/>
  <c r="J40" i="1" s="1"/>
  <c r="F40" i="1"/>
  <c r="G23" i="1" s="1"/>
  <c r="G29" i="1" s="1"/>
  <c r="K54" i="12"/>
  <c r="G54" i="12"/>
  <c r="I51" i="1" s="1"/>
  <c r="Q27" i="12"/>
  <c r="I27" i="12"/>
  <c r="U16" i="12"/>
  <c r="O16" i="12"/>
  <c r="U8" i="12"/>
  <c r="O8" i="12"/>
  <c r="K57" i="12"/>
  <c r="Q57" i="12"/>
  <c r="M58" i="12"/>
  <c r="I57" i="12"/>
  <c r="Q54" i="12"/>
  <c r="U54" i="12"/>
  <c r="O54" i="12"/>
  <c r="K49" i="12"/>
  <c r="G49" i="12"/>
  <c r="I50" i="1" s="1"/>
  <c r="Q49" i="12"/>
  <c r="I49" i="12"/>
  <c r="U27" i="12"/>
  <c r="O27" i="12"/>
  <c r="K27" i="12"/>
  <c r="G27" i="12"/>
  <c r="I49" i="1" s="1"/>
  <c r="K16" i="12"/>
  <c r="Q16" i="12"/>
  <c r="I16" i="12"/>
  <c r="K8" i="12"/>
  <c r="Q8" i="12"/>
  <c r="I8" i="12"/>
  <c r="M57" i="12"/>
  <c r="M27" i="12"/>
  <c r="M16" i="12"/>
  <c r="M8" i="12"/>
  <c r="M55" i="12"/>
  <c r="M54" i="12" s="1"/>
  <c r="M51" i="12"/>
  <c r="M49" i="12" s="1"/>
  <c r="G16" i="12"/>
  <c r="I48" i="1" s="1"/>
  <c r="G8" i="12"/>
  <c r="I17" i="1" l="1"/>
  <c r="G61" i="12"/>
  <c r="I47" i="1"/>
  <c r="G28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<sst xmlns="http://schemas.openxmlformats.org/spreadsheetml/2006/main" count="346" uniqueCount="199">
  <si>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</si>
  <si>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</si>
  <si>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</si>
  <si>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</si>
  <si>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</si>
  <si>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</si>
  <si>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</si>
  <si>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</si>
  <si>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</si>
  <si>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</si>
  <si>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</si>
  <si>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</si>
  <si>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</si>
  <si>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</si>
  <si>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</si>
  <si>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</si>
  <si>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</si>
  <si>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</si>
  <si>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</si>
  <si>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</si>
  <si>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</si>
  <si>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</si>
  <si>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</si>
  <si>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</si>
  <si>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</si>
  <si>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</si>
  <si>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</si>
  <si>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</si>
  <si>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</si>
  <si>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</si>
  <si>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</si>
  <si>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</si>
  <si>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</si>
  <si>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</si>
  <si>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</si>
  <si>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</si>
  <si>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</si>
  <si>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</si>
  <si>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</si>
  <si>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</si>
  <si>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</si>
  <si>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</si>
  <si>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</si>
  <si>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</si>
  <si>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</si>
  <si>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1+KK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</si>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</sst>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198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Pol'!AC61</f>
        <v>0</v>
      </c>
      <c r="G39" s="117">
        <f>' Pol'!AD61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55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Pol'!G27</f>
        <v>0</v>
      </c>
      <c r="J49" s="232"/>
    </row>
    <row r="50" spans="1:10" ht="25.5" customHeight="1" x14ac:dyDescent="0.2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Pol'!G49</f>
        <v>0</v>
      </c>
      <c r="J50" s="232"/>
    </row>
    <row r="51" spans="1:10" ht="25.5" customHeight="1" x14ac:dyDescent="0.2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Pol'!G54</f>
        <v>0</v>
      </c>
      <c r="J51" s="232"/>
    </row>
    <row r="52" spans="1:10" ht="25.5" customHeight="1" x14ac:dyDescent="0.2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Pol'!G57</f>
        <v>0</v>
      </c>
      <c r="J52" s="247"/>
    </row>
    <row r="53" spans="1:10" ht="25.5" customHeight="1" x14ac:dyDescent="0.2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  <row r="56" spans="1:10" x14ac:dyDescent="0.2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198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56" t="s">
        <v>69</v>
      </c>
      <c r="B2" s="154"/>
      <c r="C2" s="268" t="s">
        <v>45</v>
      </c>
      <c r="D2" s="269"/>
      <c r="E2" s="269"/>
      <c r="F2" s="269"/>
      <c r="G2" s="270"/>
      <c r="AE2" t="s">
        <v>71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">
      <c r="D6" s="153"/>
    </row>
    <row r="7" spans="1:60" ht="38.25" x14ac:dyDescent="0.2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0.05</v>
      </c>
      <c r="R8" s="177"/>
      <c r="S8" s="177"/>
      <c r="T8" s="191"/>
      <c r="U8" s="177">
        <f>SUM(U9:U15)</f>
        <v>1.75</v>
      </c>
      <c r="AE8" t="s">
        <v>95</v>
      </c>
    </row>
    <row r="9" spans="1:60" ht="22.5" outlineLevel="1" x14ac:dyDescent="0.2">
      <c r="A9" s="166">
        <v>1</v>
      </c>
      <c r="B9" s="171" t="s">
        <v>96</v>
      </c>
      <c r="C9" s="204" t="s">
        <v>97</v>
      </c>
      <c r="D9" s="173" t="s">
        <v>98</v>
      </c>
      <c r="E9" s="175">
        <v>0.5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0.38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100</v>
      </c>
      <c r="C10" s="204" t="s">
        <v>101</v>
      </c>
      <c r="D10" s="173" t="s">
        <v>98</v>
      </c>
      <c r="E10" s="175">
        <v>1.8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0.03</v>
      </c>
      <c r="R10" s="179"/>
      <c r="S10" s="179"/>
      <c r="T10" s="180">
        <v>0.34200000000000003</v>
      </c>
      <c r="U10" s="179">
        <f t="shared" si="6"/>
        <v>0.62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5.5E-2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5.5E-2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5.5E-2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5.5E-2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SUMIF(AE17:AE26,"&lt;&gt;NOR",G17:G26)</f>
        <v>0</v>
      </c>
      <c r="H16" s="181"/>
      <c r="I16" s="181">
        <f>SUM(I17:I26)</f>
        <v>0</v>
      </c>
      <c r="J16" s="181"/>
      <c r="K16" s="181">
        <f>SUM(K17:K26)</f>
        <v>0</v>
      </c>
      <c r="L16" s="181"/>
      <c r="M16" s="181">
        <f>SUM(M17:M26)</f>
        <v>0</v>
      </c>
      <c r="N16" s="181"/>
      <c r="O16" s="181">
        <f>SUM(O17:O26)</f>
        <v>0</v>
      </c>
      <c r="P16" s="181"/>
      <c r="Q16" s="181">
        <f>SUM(Q17:Q26)</f>
        <v>0</v>
      </c>
      <c r="R16" s="181"/>
      <c r="S16" s="181"/>
      <c r="T16" s="182"/>
      <c r="U16" s="181">
        <f>SUM(U17:U26)</f>
        <v>7.1800000000000006</v>
      </c>
      <c r="AE16" t="s">
        <v>95</v>
      </c>
    </row>
    <row r="17" spans="1:60" outlineLevel="1" x14ac:dyDescent="0.2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1.5</v>
      </c>
      <c r="F17" s="178"/>
      <c r="G17" s="179">
        <f t="shared" ref="G17:G26" si="7">ROUND(E17*F17,2)</f>
        <v>0</v>
      </c>
      <c r="H17" s="178"/>
      <c r="I17" s="179">
        <f t="shared" ref="I17:I26" si="8">ROUND(E17*H17,2)</f>
        <v>0</v>
      </c>
      <c r="J17" s="178"/>
      <c r="K17" s="179">
        <f t="shared" ref="K17:K26" si="9">ROUND(E17*J17,2)</f>
        <v>0</v>
      </c>
      <c r="L17" s="179">
        <v>0</v>
      </c>
      <c r="M17" s="179">
        <f t="shared" ref="M17:M26" si="10">G17*(1+L17/100)</f>
        <v>0</v>
      </c>
      <c r="N17" s="179">
        <v>3.8000000000000002E-4</v>
      </c>
      <c r="O17" s="179">
        <f t="shared" ref="O17:O26" si="11">ROUND(E17*N17,2)</f>
        <v>0</v>
      </c>
      <c r="P17" s="179">
        <v>0</v>
      </c>
      <c r="Q17" s="179">
        <f t="shared" ref="Q17:Q26" si="12">ROUND(E17*P17,2)</f>
        <v>0</v>
      </c>
      <c r="R17" s="179"/>
      <c r="S17" s="179"/>
      <c r="T17" s="180">
        <v>0.32</v>
      </c>
      <c r="U17" s="179">
        <f t="shared" ref="U17:U26" si="13">ROUND(E17*T17,2)</f>
        <v>0.48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1.5200000000000001E-3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1.173</v>
      </c>
      <c r="U19" s="179">
        <f t="shared" si="13"/>
        <v>1.76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11</v>
      </c>
      <c r="B20" s="171" t="s">
        <v>120</v>
      </c>
      <c r="C20" s="204" t="s">
        <v>121</v>
      </c>
      <c r="D20" s="173" t="s">
        <v>104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0.157</v>
      </c>
      <c r="U20" s="179">
        <f t="shared" si="13"/>
        <v>0.16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2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0.17399999999999999</v>
      </c>
      <c r="U21" s="179">
        <f t="shared" si="13"/>
        <v>0.35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0.25900000000000001</v>
      </c>
      <c r="U22" s="179">
        <f t="shared" si="13"/>
        <v>0.26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14</v>
      </c>
      <c r="B23" s="171" t="s">
        <v>126</v>
      </c>
      <c r="C23" s="204" t="s">
        <v>127</v>
      </c>
      <c r="D23" s="173" t="s">
        <v>98</v>
      </c>
      <c r="E23" s="175">
        <v>6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5.8999999999999997E-2</v>
      </c>
      <c r="U23" s="179">
        <f t="shared" si="13"/>
        <v>0.35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66">
        <v>15</v>
      </c>
      <c r="B24" s="171" t="s">
        <v>128</v>
      </c>
      <c r="C24" s="204" t="s">
        <v>129</v>
      </c>
      <c r="D24" s="173" t="s">
        <v>104</v>
      </c>
      <c r="E24" s="175">
        <v>2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7.3999999999999999E-4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0.92300000000000004</v>
      </c>
      <c r="U24" s="179">
        <f t="shared" si="13"/>
        <v>1.85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0.879</v>
      </c>
      <c r="U25" s="179">
        <f t="shared" si="13"/>
        <v>0.88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17</v>
      </c>
      <c r="B26" s="171" t="s">
        <v>132</v>
      </c>
      <c r="C26" s="204" t="s">
        <v>133</v>
      </c>
      <c r="D26" s="173" t="s">
        <v>107</v>
      </c>
      <c r="E26" s="175">
        <v>6.0000000000000001E-3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1.575</v>
      </c>
      <c r="U26" s="179">
        <f t="shared" si="13"/>
        <v>0.01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">
      <c r="A27" s="167" t="s">
        <v>94</v>
      </c>
      <c r="B27" s="172" t="s">
        <v>61</v>
      </c>
      <c r="C27" s="205" t="s">
        <v>62</v>
      </c>
      <c r="D27" s="174"/>
      <c r="E27" s="176"/>
      <c r="F27" s="181"/>
      <c r="G27" s="181">
        <f>SUMIF(AE28:AE48,"&lt;&gt;NOR",G28:G48)</f>
        <v>0</v>
      </c>
      <c r="H27" s="181"/>
      <c r="I27" s="181">
        <f>SUM(I28:I48)</f>
        <v>0</v>
      </c>
      <c r="J27" s="181"/>
      <c r="K27" s="181">
        <f>SUM(K28:K48)</f>
        <v>0</v>
      </c>
      <c r="L27" s="181"/>
      <c r="M27" s="181">
        <f>SUM(M28:M48)</f>
        <v>0</v>
      </c>
      <c r="N27" s="181"/>
      <c r="O27" s="181">
        <f>SUM(O28:O48)</f>
        <v>0.05</v>
      </c>
      <c r="P27" s="181"/>
      <c r="Q27" s="181">
        <f>SUM(Q28:Q48)</f>
        <v>0.01</v>
      </c>
      <c r="R27" s="181"/>
      <c r="S27" s="181"/>
      <c r="T27" s="182"/>
      <c r="U27" s="181">
        <f>SUM(U28:U48)</f>
        <v>17.600000000000001</v>
      </c>
      <c r="AE27" t="s">
        <v>95</v>
      </c>
    </row>
    <row r="28" spans="1:60" outlineLevel="1" x14ac:dyDescent="0.2">
      <c r="A28" s="166">
        <v>18</v>
      </c>
      <c r="B28" s="171" t="s">
        <v>134</v>
      </c>
      <c r="C28" s="204" t="s">
        <v>135</v>
      </c>
      <c r="D28" s="173" t="s">
        <v>98</v>
      </c>
      <c r="E28" s="175">
        <v>4.5</v>
      </c>
      <c r="F28" s="178"/>
      <c r="G28" s="179">
        <f t="shared" ref="G28:G48" si="14">ROUND(E28*F28,2)</f>
        <v>0</v>
      </c>
      <c r="H28" s="178"/>
      <c r="I28" s="179">
        <f t="shared" ref="I28:I48" si="15">ROUND(E28*H28,2)</f>
        <v>0</v>
      </c>
      <c r="J28" s="178"/>
      <c r="K28" s="179">
        <f t="shared" ref="K28:K48" si="16">ROUND(E28*J28,2)</f>
        <v>0</v>
      </c>
      <c r="L28" s="179">
        <v>0</v>
      </c>
      <c r="M28" s="179">
        <f t="shared" ref="M28:M48" si="17">G28*(1+L28/100)</f>
        <v>0</v>
      </c>
      <c r="N28" s="179">
        <v>3.98E-3</v>
      </c>
      <c r="O28" s="179">
        <f t="shared" ref="O28:O48" si="18">ROUND(E28*N28,2)</f>
        <v>0.02</v>
      </c>
      <c r="P28" s="179">
        <v>0</v>
      </c>
      <c r="Q28" s="179">
        <f t="shared" ref="Q28:Q48" si="19">ROUND(E28*P28,2)</f>
        <v>0</v>
      </c>
      <c r="R28" s="179"/>
      <c r="S28" s="179"/>
      <c r="T28" s="180">
        <v>0.54290000000000005</v>
      </c>
      <c r="U28" s="179">
        <f t="shared" ref="U28:U48" si="20">ROUND(E28*T28,2)</f>
        <v>2.44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99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2</v>
      </c>
      <c r="F29" s="178"/>
      <c r="G29" s="179">
        <f t="shared" si="14"/>
        <v>0</v>
      </c>
      <c r="H29" s="178"/>
      <c r="I29" s="179">
        <f t="shared" si="15"/>
        <v>0</v>
      </c>
      <c r="J29" s="178"/>
      <c r="K29" s="179">
        <f t="shared" si="16"/>
        <v>0</v>
      </c>
      <c r="L29" s="179">
        <v>0</v>
      </c>
      <c r="M29" s="179">
        <f t="shared" si="17"/>
        <v>0</v>
      </c>
      <c r="N29" s="179">
        <v>5.1799999999999997E-3</v>
      </c>
      <c r="O29" s="179">
        <f t="shared" si="18"/>
        <v>0.01</v>
      </c>
      <c r="P29" s="179">
        <v>0</v>
      </c>
      <c r="Q29" s="179">
        <f t="shared" si="19"/>
        <v>0</v>
      </c>
      <c r="R29" s="179"/>
      <c r="S29" s="179"/>
      <c r="T29" s="180">
        <v>0.63429999999999997</v>
      </c>
      <c r="U29" s="179">
        <f t="shared" si="20"/>
        <v>1.27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4.0099999999999997E-3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0.54290000000000005</v>
      </c>
      <c r="U30" s="179">
        <f t="shared" si="20"/>
        <v>2.71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0.5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5.2199999999999998E-3</v>
      </c>
      <c r="O31" s="179">
        <f t="shared" si="18"/>
        <v>0</v>
      </c>
      <c r="P31" s="179">
        <v>0</v>
      </c>
      <c r="Q31" s="179">
        <f t="shared" si="19"/>
        <v>0</v>
      </c>
      <c r="R31" s="179"/>
      <c r="S31" s="179"/>
      <c r="T31" s="180">
        <v>0.63429999999999997</v>
      </c>
      <c r="U31" s="179">
        <f t="shared" si="20"/>
        <v>0.32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22</v>
      </c>
      <c r="B32" s="171" t="s">
        <v>142</v>
      </c>
      <c r="C32" s="204" t="s">
        <v>143</v>
      </c>
      <c r="D32" s="173" t="s">
        <v>144</v>
      </c>
      <c r="E32" s="175">
        <v>1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0</v>
      </c>
      <c r="O32" s="179">
        <f t="shared" si="18"/>
        <v>0</v>
      </c>
      <c r="P32" s="179">
        <v>0</v>
      </c>
      <c r="Q32" s="179">
        <f t="shared" si="19"/>
        <v>0</v>
      </c>
      <c r="R32" s="179"/>
      <c r="S32" s="179"/>
      <c r="T32" s="180">
        <v>0.65566000000000002</v>
      </c>
      <c r="U32" s="179">
        <f t="shared" si="20"/>
        <v>0.66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2.5" outlineLevel="1" x14ac:dyDescent="0.2">
      <c r="A33" s="166">
        <v>23</v>
      </c>
      <c r="B33" s="171" t="s">
        <v>145</v>
      </c>
      <c r="C33" s="204" t="s">
        <v>146</v>
      </c>
      <c r="D33" s="173" t="s">
        <v>98</v>
      </c>
      <c r="E33" s="175">
        <v>4.5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3.0000000000000001E-5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0.129</v>
      </c>
      <c r="U33" s="179">
        <f t="shared" si="20"/>
        <v>0.57999999999999996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2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6.0000000000000002E-5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0.65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0.5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8.0000000000000007E-5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0.14199999999999999</v>
      </c>
      <c r="U36" s="179">
        <f t="shared" si="20"/>
        <v>7.0000000000000007E-2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27</v>
      </c>
      <c r="B37" s="171" t="s">
        <v>153</v>
      </c>
      <c r="C37" s="204" t="s">
        <v>154</v>
      </c>
      <c r="D37" s="173" t="s">
        <v>104</v>
      </c>
      <c r="E37" s="175">
        <v>7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0.42499999999999999</v>
      </c>
      <c r="U37" s="179">
        <f t="shared" si="20"/>
        <v>2.98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28</v>
      </c>
      <c r="B38" s="171" t="s">
        <v>155</v>
      </c>
      <c r="C38" s="204" t="s">
        <v>156</v>
      </c>
      <c r="D38" s="173" t="s">
        <v>144</v>
      </c>
      <c r="E38" s="175">
        <v>4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0.105</v>
      </c>
      <c r="U38" s="179">
        <f t="shared" si="20"/>
        <v>0.42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29</v>
      </c>
      <c r="B39" s="171" t="s">
        <v>157</v>
      </c>
      <c r="C39" s="204" t="s">
        <v>158</v>
      </c>
      <c r="D39" s="173" t="s">
        <v>104</v>
      </c>
      <c r="E39" s="175">
        <v>2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3.2000000000000003E-4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0.22700000000000001</v>
      </c>
      <c r="U39" s="179">
        <f t="shared" si="20"/>
        <v>0.45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2.0600000000000002E-3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0.372</v>
      </c>
      <c r="U41" s="179">
        <f t="shared" si="20"/>
        <v>0.74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0</v>
      </c>
      <c r="O42" s="179">
        <f t="shared" si="18"/>
        <v>0</v>
      </c>
      <c r="P42" s="179">
        <v>7.2199999999999999E-3</v>
      </c>
      <c r="Q42" s="179">
        <f t="shared" si="19"/>
        <v>0.01</v>
      </c>
      <c r="R42" s="179"/>
      <c r="S42" s="179"/>
      <c r="T42" s="180">
        <v>7.1999999999999995E-2</v>
      </c>
      <c r="U42" s="179">
        <f t="shared" si="20"/>
        <v>0.14000000000000001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3.0000000000000001E-5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/>
      <c r="T43" s="180">
        <v>0.219</v>
      </c>
      <c r="U43" s="179">
        <f t="shared" si="20"/>
        <v>0.44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34</v>
      </c>
      <c r="B44" s="171" t="s">
        <v>167</v>
      </c>
      <c r="C44" s="204" t="s">
        <v>168</v>
      </c>
      <c r="D44" s="173" t="s">
        <v>98</v>
      </c>
      <c r="E44" s="175">
        <v>12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2.9000000000000001E-2</v>
      </c>
      <c r="U44" s="179">
        <f t="shared" si="20"/>
        <v>0.35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1.0000000000000001E-5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6.2E-2</v>
      </c>
      <c r="U45" s="179">
        <f t="shared" si="20"/>
        <v>0.74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36</v>
      </c>
      <c r="B46" s="171" t="s">
        <v>171</v>
      </c>
      <c r="C46" s="204" t="s">
        <v>172</v>
      </c>
      <c r="D46" s="173" t="s">
        <v>104</v>
      </c>
      <c r="E46" s="175">
        <v>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0.16500000000000001</v>
      </c>
      <c r="U46" s="179">
        <f t="shared" si="20"/>
        <v>0.33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1.3500000000000001E-3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0.754</v>
      </c>
      <c r="U47" s="179">
        <f t="shared" si="20"/>
        <v>1.51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38</v>
      </c>
      <c r="B48" s="171" t="s">
        <v>175</v>
      </c>
      <c r="C48" s="204" t="s">
        <v>176</v>
      </c>
      <c r="D48" s="173" t="s">
        <v>107</v>
      </c>
      <c r="E48" s="175">
        <v>0.06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1.421</v>
      </c>
      <c r="U48" s="179">
        <f t="shared" si="20"/>
        <v>0.09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x14ac:dyDescent="0.2">
      <c r="A49" s="167" t="s">
        <v>94</v>
      </c>
      <c r="B49" s="172" t="s">
        <v>63</v>
      </c>
      <c r="C49" s="205" t="s">
        <v>64</v>
      </c>
      <c r="D49" s="174"/>
      <c r="E49" s="176"/>
      <c r="F49" s="181"/>
      <c r="G49" s="181">
        <f>SUMIF(AE50:AE53,"&lt;&gt;NOR",G50:G53)</f>
        <v>0</v>
      </c>
      <c r="H49" s="181"/>
      <c r="I49" s="181">
        <f>SUM(I50:I53)</f>
        <v>0</v>
      </c>
      <c r="J49" s="181"/>
      <c r="K49" s="181">
        <f>SUM(K50:K53)</f>
        <v>0</v>
      </c>
      <c r="L49" s="181"/>
      <c r="M49" s="181">
        <f>SUM(M50:M53)</f>
        <v>0</v>
      </c>
      <c r="N49" s="181"/>
      <c r="O49" s="181">
        <f>SUM(O50:O53)</f>
        <v>0</v>
      </c>
      <c r="P49" s="181"/>
      <c r="Q49" s="181">
        <f>SUM(Q50:Q53)</f>
        <v>0</v>
      </c>
      <c r="R49" s="181"/>
      <c r="S49" s="181"/>
      <c r="T49" s="182"/>
      <c r="U49" s="181">
        <f>SUM(U50:U53)</f>
        <v>0.62</v>
      </c>
      <c r="AE49" t="s">
        <v>95</v>
      </c>
    </row>
    <row r="50" spans="1:60" outlineLevel="1" x14ac:dyDescent="0.2">
      <c r="A50" s="166">
        <v>39</v>
      </c>
      <c r="B50" s="171" t="s">
        <v>177</v>
      </c>
      <c r="C50" s="204" t="s">
        <v>178</v>
      </c>
      <c r="D50" s="173" t="s">
        <v>104</v>
      </c>
      <c r="E50" s="175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0</v>
      </c>
      <c r="M50" s="179">
        <f>G50*(1+L50/100)</f>
        <v>0</v>
      </c>
      <c r="N50" s="179">
        <v>2.2000000000000001E-4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0.246</v>
      </c>
      <c r="U50" s="179">
        <f>ROUND(E50*T50,2)</f>
        <v>0.25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99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2.5" outlineLevel="1" x14ac:dyDescent="0.2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2.7999999999999998E-4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41</v>
      </c>
      <c r="B52" s="171" t="s">
        <v>181</v>
      </c>
      <c r="C52" s="204" t="s">
        <v>182</v>
      </c>
      <c r="D52" s="173" t="s">
        <v>144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2.4000000000000001E-4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0.124</v>
      </c>
      <c r="U52" s="179">
        <f>ROUND(E52*T52,2)</f>
        <v>0.12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166">
        <v>42</v>
      </c>
      <c r="B53" s="171" t="s">
        <v>183</v>
      </c>
      <c r="C53" s="204" t="s">
        <v>184</v>
      </c>
      <c r="D53" s="173" t="s">
        <v>107</v>
      </c>
      <c r="E53" s="175">
        <v>6.9999999999999999E-4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1.629</v>
      </c>
      <c r="U53" s="179">
        <f>ROUND(E53*T53,2)</f>
        <v>0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x14ac:dyDescent="0.2">
      <c r="A54" s="167" t="s">
        <v>94</v>
      </c>
      <c r="B54" s="172" t="s">
        <v>65</v>
      </c>
      <c r="C54" s="205" t="s">
        <v>66</v>
      </c>
      <c r="D54" s="174"/>
      <c r="E54" s="176"/>
      <c r="F54" s="181"/>
      <c r="G54" s="181">
        <f>SUMIF(AE55:AE56,"&lt;&gt;NOR",G55:G56)</f>
        <v>0</v>
      </c>
      <c r="H54" s="181"/>
      <c r="I54" s="181">
        <f>SUM(I55:I56)</f>
        <v>0</v>
      </c>
      <c r="J54" s="181"/>
      <c r="K54" s="181">
        <f>SUM(K55:K56)</f>
        <v>0</v>
      </c>
      <c r="L54" s="181"/>
      <c r="M54" s="181">
        <f>SUM(M55:M56)</f>
        <v>0</v>
      </c>
      <c r="N54" s="181"/>
      <c r="O54" s="181">
        <f>SUM(O55:O56)</f>
        <v>0.01</v>
      </c>
      <c r="P54" s="181"/>
      <c r="Q54" s="181">
        <f>SUM(Q55:Q56)</f>
        <v>0</v>
      </c>
      <c r="R54" s="181"/>
      <c r="S54" s="181"/>
      <c r="T54" s="182"/>
      <c r="U54" s="181">
        <f>SUM(U55:U56)</f>
        <v>1.79</v>
      </c>
      <c r="AE54" t="s">
        <v>95</v>
      </c>
    </row>
    <row r="55" spans="1:60" outlineLevel="1" x14ac:dyDescent="0.2">
      <c r="A55" s="166">
        <v>43</v>
      </c>
      <c r="B55" s="171" t="s">
        <v>185</v>
      </c>
      <c r="C55" s="204" t="s">
        <v>186</v>
      </c>
      <c r="D55" s="173" t="s">
        <v>144</v>
      </c>
      <c r="E55" s="175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0</v>
      </c>
      <c r="M55" s="179">
        <f>G55*(1+L55/100)</f>
        <v>0</v>
      </c>
      <c r="N55" s="179">
        <v>8.9999999999999993E-3</v>
      </c>
      <c r="O55" s="179">
        <f>ROUND(E55*N55,2)</f>
        <v>0.01</v>
      </c>
      <c r="P55" s="179">
        <v>0</v>
      </c>
      <c r="Q55" s="179">
        <f>ROUND(E55*P55,2)</f>
        <v>0</v>
      </c>
      <c r="R55" s="179"/>
      <c r="S55" s="179"/>
      <c r="T55" s="180">
        <v>1.77</v>
      </c>
      <c r="U55" s="179">
        <f>ROUND(E55*T55,2)</f>
        <v>1.77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99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66">
        <v>44</v>
      </c>
      <c r="B56" s="171" t="s">
        <v>187</v>
      </c>
      <c r="C56" s="204" t="s">
        <v>188</v>
      </c>
      <c r="D56" s="173" t="s">
        <v>107</v>
      </c>
      <c r="E56" s="175">
        <v>8.9999999999999993E-3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1.7789999999999999</v>
      </c>
      <c r="U56" s="179">
        <f>ROUND(E56*T56,2)</f>
        <v>0.02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x14ac:dyDescent="0.2">
      <c r="A57" s="167" t="s">
        <v>94</v>
      </c>
      <c r="B57" s="172" t="s">
        <v>67</v>
      </c>
      <c r="C57" s="205" t="s">
        <v>26</v>
      </c>
      <c r="D57" s="174"/>
      <c r="E57" s="176"/>
      <c r="F57" s="181"/>
      <c r="G57" s="181">
        <f>SUMIF(AE58:AE59,"&lt;&gt;NOR",G58:G59)</f>
        <v>0</v>
      </c>
      <c r="H57" s="181"/>
      <c r="I57" s="181">
        <f>SUM(I58:I59)</f>
        <v>0</v>
      </c>
      <c r="J57" s="181"/>
      <c r="K57" s="181">
        <f>SUM(K58:K59)</f>
        <v>0</v>
      </c>
      <c r="L57" s="181"/>
      <c r="M57" s="181">
        <f>SUM(M58:M59)</f>
        <v>0</v>
      </c>
      <c r="N57" s="181"/>
      <c r="O57" s="181">
        <f>SUM(O58:O59)</f>
        <v>0</v>
      </c>
      <c r="P57" s="181"/>
      <c r="Q57" s="181">
        <f>SUM(Q58:Q59)</f>
        <v>0</v>
      </c>
      <c r="R57" s="181"/>
      <c r="S57" s="181"/>
      <c r="T57" s="182"/>
      <c r="U57" s="181">
        <f>SUM(U58:U59)</f>
        <v>0</v>
      </c>
      <c r="AE57" t="s">
        <v>95</v>
      </c>
    </row>
    <row r="58" spans="1:60" outlineLevel="1" x14ac:dyDescent="0.2">
      <c r="A58" s="166">
        <v>45</v>
      </c>
      <c r="B58" s="171" t="s">
        <v>189</v>
      </c>
      <c r="C58" s="204" t="s">
        <v>190</v>
      </c>
      <c r="D58" s="173" t="s">
        <v>191</v>
      </c>
      <c r="E58" s="175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0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99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92">
        <v>46</v>
      </c>
      <c r="B59" s="193" t="s">
        <v>192</v>
      </c>
      <c r="C59" s="206" t="s">
        <v>193</v>
      </c>
      <c r="D59" s="194" t="s">
        <v>191</v>
      </c>
      <c r="E59" s="195">
        <v>1</v>
      </c>
      <c r="F59" s="196"/>
      <c r="G59" s="197">
        <f>ROUND(E59*F59,2)</f>
        <v>0</v>
      </c>
      <c r="H59" s="196"/>
      <c r="I59" s="197">
        <f>ROUND(E59*H59,2)</f>
        <v>0</v>
      </c>
      <c r="J59" s="196"/>
      <c r="K59" s="197">
        <f>ROUND(E59*J59,2)</f>
        <v>0</v>
      </c>
      <c r="L59" s="197">
        <v>0</v>
      </c>
      <c r="M59" s="197">
        <f>G59*(1+L59/100)</f>
        <v>0</v>
      </c>
      <c r="N59" s="197">
        <v>0</v>
      </c>
      <c r="O59" s="197">
        <f>ROUND(E59*N59,2)</f>
        <v>0</v>
      </c>
      <c r="P59" s="197">
        <v>0</v>
      </c>
      <c r="Q59" s="197">
        <f>ROUND(E59*P59,2)</f>
        <v>0</v>
      </c>
      <c r="R59" s="197"/>
      <c r="S59" s="197"/>
      <c r="T59" s="198">
        <v>0</v>
      </c>
      <c r="U59" s="197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x14ac:dyDescent="0.2">
      <c r="A60" s="6"/>
      <c r="B60" s="7" t="s">
        <v>194</v>
      </c>
      <c r="C60" s="207" t="s">
        <v>194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99"/>
      <c r="B61" s="200">
        <v>26</v>
      </c>
      <c r="C61" s="208" t="s">
        <v>194</v>
      </c>
      <c r="D61" s="201"/>
      <c r="E61" s="202"/>
      <c r="F61" s="202"/>
      <c r="G61" s="203">
        <f>G8+G16+G27+G49+G54+G57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195</v>
      </c>
    </row>
    <row r="62" spans="1:60" x14ac:dyDescent="0.2">
      <c r="A62" s="6"/>
      <c r="B62" s="7" t="s">
        <v>194</v>
      </c>
      <c r="C62" s="207" t="s">
        <v>194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194</v>
      </c>
      <c r="C63" s="207" t="s">
        <v>194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4">
        <v>33</v>
      </c>
      <c r="B64" s="274"/>
      <c r="C64" s="275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5"/>
      <c r="B65" s="256"/>
      <c r="C65" s="257"/>
      <c r="D65" s="256"/>
      <c r="E65" s="256"/>
      <c r="F65" s="256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196</v>
      </c>
    </row>
    <row r="66" spans="1:31" x14ac:dyDescent="0.2">
      <c r="A66" s="259"/>
      <c r="B66" s="260"/>
      <c r="C66" s="261"/>
      <c r="D66" s="260"/>
      <c r="E66" s="260"/>
      <c r="F66" s="260"/>
      <c r="G66" s="26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3"/>
      <c r="B69" s="264"/>
      <c r="C69" s="265"/>
      <c r="D69" s="264"/>
      <c r="E69" s="264"/>
      <c r="F69" s="264"/>
      <c r="G69" s="26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194</v>
      </c>
      <c r="C70" s="207" t="s">
        <v>194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209"/>
      <c r="D71" s="153"/>
      <c r="AE71" t="s">
        <v>197</v>
      </c>
    </row>
    <row r="72" spans="1:31" x14ac:dyDescent="0.2">
      <c r="D72" s="153"/>
    </row>
    <row r="73" spans="1:31" x14ac:dyDescent="0.2">
      <c r="D73" s="153"/>
    </row>
    <row r="74" spans="1:31" x14ac:dyDescent="0.2">
      <c r="D74" s="153"/>
    </row>
    <row r="75" spans="1:31" x14ac:dyDescent="0.2">
      <c r="D75" s="153"/>
    </row>
    <row r="76" spans="1:31" x14ac:dyDescent="0.2">
      <c r="D76" s="153"/>
    </row>
    <row r="77" spans="1:31" x14ac:dyDescent="0.2">
      <c r="D77" s="153"/>
    </row>
    <row r="78" spans="1:31" x14ac:dyDescent="0.2">
      <c r="D78" s="153"/>
    </row>
    <row r="79" spans="1:31" x14ac:dyDescent="0.2">
      <c r="D79" s="153"/>
    </row>
    <row r="80" spans="1:31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Ing. Zuzana Kapalínová</cp:lastModifiedBy>
  <cp:lastPrinted>2019-03-05T09:02:58Z</cp:lastPrinted>
  <dcterms:created xsi:type="dcterms:W3CDTF">2009-04-08T07:15:50Z</dcterms:created>
  <dcterms:modified xsi:type="dcterms:W3CDTF">2023-03-10T11:07:16Z</dcterms:modified>
</cp:coreProperties>
</file>